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Kazakhstan population" sheetId="1" r:id="rId1"/>
    <sheet name="Brazil population" sheetId="4" r:id="rId2"/>
    <sheet name="Thai population" sheetId="6" r:id="rId3"/>
    <sheet name="India population" sheetId="7" r:id="rId4"/>
    <sheet name="Kazakhstan population.2" sheetId="8" r:id="rId5"/>
  </sheets>
  <calcPr calcId="125725"/>
</workbook>
</file>

<file path=xl/calcChain.xml><?xml version="1.0" encoding="utf-8"?>
<calcChain xmlns="http://schemas.openxmlformats.org/spreadsheetml/2006/main">
  <c r="B14" i="8"/>
  <c r="AD32"/>
  <c r="Z28"/>
  <c r="AD28" s="1"/>
  <c r="V24"/>
  <c r="Z24" s="1"/>
  <c r="AD24" s="1"/>
  <c r="R20"/>
  <c r="V20" s="1"/>
  <c r="Z20" s="1"/>
  <c r="AD20" s="1"/>
  <c r="N16"/>
  <c r="R16" s="1"/>
  <c r="V16" s="1"/>
  <c r="Z16" s="1"/>
  <c r="J12"/>
  <c r="N12" s="1"/>
  <c r="R12" s="1"/>
  <c r="V12" s="1"/>
  <c r="G8"/>
  <c r="E39" s="1"/>
  <c r="A14" s="1"/>
  <c r="F8"/>
  <c r="J8" s="1"/>
  <c r="N8" s="1"/>
  <c r="R8" s="1"/>
  <c r="E8"/>
  <c r="B6"/>
  <c r="E4"/>
  <c r="I4" s="1"/>
  <c r="AD32" i="7"/>
  <c r="Z28"/>
  <c r="AD28" s="1"/>
  <c r="V24"/>
  <c r="Z24" s="1"/>
  <c r="AD24" s="1"/>
  <c r="R20"/>
  <c r="V20" s="1"/>
  <c r="Z20" s="1"/>
  <c r="AD20" s="1"/>
  <c r="N16"/>
  <c r="R16" s="1"/>
  <c r="V16" s="1"/>
  <c r="Z16" s="1"/>
  <c r="B14"/>
  <c r="J12"/>
  <c r="N12" s="1"/>
  <c r="R12" s="1"/>
  <c r="V12" s="1"/>
  <c r="G8"/>
  <c r="E39" s="1"/>
  <c r="A14" s="1"/>
  <c r="F8"/>
  <c r="J8" s="1"/>
  <c r="N8" s="1"/>
  <c r="R8" s="1"/>
  <c r="E8"/>
  <c r="B6"/>
  <c r="E4"/>
  <c r="I4" s="1"/>
  <c r="AD32" i="6"/>
  <c r="Z28"/>
  <c r="AD28" s="1"/>
  <c r="V24"/>
  <c r="Z24" s="1"/>
  <c r="AD24" s="1"/>
  <c r="R20"/>
  <c r="V20" s="1"/>
  <c r="Z20" s="1"/>
  <c r="AD20" s="1"/>
  <c r="N16"/>
  <c r="R16" s="1"/>
  <c r="V16" s="1"/>
  <c r="Z16" s="1"/>
  <c r="B14"/>
  <c r="J12"/>
  <c r="N12" s="1"/>
  <c r="R12" s="1"/>
  <c r="V12" s="1"/>
  <c r="G8"/>
  <c r="E39" s="1"/>
  <c r="A14" s="1"/>
  <c r="F8"/>
  <c r="J8" s="1"/>
  <c r="N8" s="1"/>
  <c r="R8" s="1"/>
  <c r="E8"/>
  <c r="B6"/>
  <c r="E4"/>
  <c r="I4" s="1"/>
  <c r="B15" i="4"/>
  <c r="B14"/>
  <c r="AD32"/>
  <c r="Z28"/>
  <c r="AD28" s="1"/>
  <c r="V24"/>
  <c r="Z24" s="1"/>
  <c r="AD24" s="1"/>
  <c r="R20"/>
  <c r="V20" s="1"/>
  <c r="Z20" s="1"/>
  <c r="AD20" s="1"/>
  <c r="N16"/>
  <c r="R16" s="1"/>
  <c r="V16" s="1"/>
  <c r="Z16" s="1"/>
  <c r="J12"/>
  <c r="N12" s="1"/>
  <c r="R12" s="1"/>
  <c r="V12" s="1"/>
  <c r="J8"/>
  <c r="N8" s="1"/>
  <c r="R8" s="1"/>
  <c r="G8"/>
  <c r="E39" s="1"/>
  <c r="A14" s="1"/>
  <c r="F8"/>
  <c r="E8"/>
  <c r="B6"/>
  <c r="E4"/>
  <c r="I4" s="1"/>
  <c r="AD32" i="1"/>
  <c r="AD28"/>
  <c r="Z28"/>
  <c r="V24"/>
  <c r="Z24" s="1"/>
  <c r="AD24" s="1"/>
  <c r="R20"/>
  <c r="V20" s="1"/>
  <c r="Z20" s="1"/>
  <c r="AD20" s="1"/>
  <c r="N16"/>
  <c r="R16" s="1"/>
  <c r="V16" s="1"/>
  <c r="Z16" s="1"/>
  <c r="J12"/>
  <c r="N12" s="1"/>
  <c r="R12" s="1"/>
  <c r="V12" s="1"/>
  <c r="K12"/>
  <c r="I39" s="1"/>
  <c r="A15" s="1"/>
  <c r="F8"/>
  <c r="J8" s="1"/>
  <c r="N8" s="1"/>
  <c r="R8" s="1"/>
  <c r="B6"/>
  <c r="I4"/>
  <c r="B15" s="1"/>
  <c r="E4"/>
  <c r="A14"/>
  <c r="B14"/>
  <c r="S8"/>
  <c r="O8"/>
  <c r="K8"/>
  <c r="E39"/>
  <c r="G8"/>
  <c r="E8"/>
  <c r="M4" i="8" l="1"/>
  <c r="B15"/>
  <c r="K8"/>
  <c r="M4" i="7"/>
  <c r="B15"/>
  <c r="K8"/>
  <c r="M4" i="6"/>
  <c r="B15"/>
  <c r="K8"/>
  <c r="M4" i="4"/>
  <c r="K8"/>
  <c r="M4" i="1"/>
  <c r="O12"/>
  <c r="S12" s="1"/>
  <c r="W12" s="1"/>
  <c r="K12" i="8" l="1"/>
  <c r="O12" s="1"/>
  <c r="O8"/>
  <c r="S8" s="1"/>
  <c r="I39"/>
  <c r="A15" s="1"/>
  <c r="B16"/>
  <c r="Q4"/>
  <c r="O8" i="7"/>
  <c r="S8" s="1"/>
  <c r="K12"/>
  <c r="O12" s="1"/>
  <c r="B16"/>
  <c r="Q4"/>
  <c r="B16" i="6"/>
  <c r="Q4"/>
  <c r="K12"/>
  <c r="O12" s="1"/>
  <c r="O8"/>
  <c r="S8" s="1"/>
  <c r="B16" i="4"/>
  <c r="Q4"/>
  <c r="O8"/>
  <c r="S8" s="1"/>
  <c r="K12"/>
  <c r="O12" s="1"/>
  <c r="B16" i="1"/>
  <c r="Q4"/>
  <c r="O16"/>
  <c r="S16" s="1"/>
  <c r="S20" s="1"/>
  <c r="B17" i="8" l="1"/>
  <c r="U4"/>
  <c r="S12"/>
  <c r="W12" s="1"/>
  <c r="O16"/>
  <c r="O16" i="7"/>
  <c r="S12"/>
  <c r="W12" s="1"/>
  <c r="B17"/>
  <c r="U4"/>
  <c r="I39"/>
  <c r="A15" s="1"/>
  <c r="I39" i="6"/>
  <c r="A15" s="1"/>
  <c r="B17"/>
  <c r="U4"/>
  <c r="S12"/>
  <c r="W12" s="1"/>
  <c r="O16"/>
  <c r="I39" i="4"/>
  <c r="A15" s="1"/>
  <c r="S12"/>
  <c r="W12" s="1"/>
  <c r="O16"/>
  <c r="B17"/>
  <c r="U4"/>
  <c r="W16" i="1"/>
  <c r="AA16" s="1"/>
  <c r="M39"/>
  <c r="A16" s="1"/>
  <c r="U4"/>
  <c r="B17"/>
  <c r="W20"/>
  <c r="Q39"/>
  <c r="A17" s="1"/>
  <c r="S16" i="8" l="1"/>
  <c r="M39"/>
  <c r="A16" s="1"/>
  <c r="B18"/>
  <c r="Y4"/>
  <c r="B18" i="7"/>
  <c r="Y4"/>
  <c r="M39"/>
  <c r="A16" s="1"/>
  <c r="S16"/>
  <c r="B18" i="6"/>
  <c r="Y4"/>
  <c r="S16"/>
  <c r="M39"/>
  <c r="A16" s="1"/>
  <c r="M39" i="4"/>
  <c r="A16" s="1"/>
  <c r="S16"/>
  <c r="B18"/>
  <c r="Y4"/>
  <c r="B18" i="1"/>
  <c r="Y4"/>
  <c r="W24"/>
  <c r="AA24" s="1"/>
  <c r="AA20"/>
  <c r="AE20" s="1"/>
  <c r="AC4" i="8" l="1"/>
  <c r="B20" s="1"/>
  <c r="B19"/>
  <c r="S20"/>
  <c r="W20" s="1"/>
  <c r="W16"/>
  <c r="S20" i="7"/>
  <c r="W16"/>
  <c r="AC4"/>
  <c r="B20" s="1"/>
  <c r="B19"/>
  <c r="S20" i="6"/>
  <c r="W16"/>
  <c r="AC4"/>
  <c r="B20" s="1"/>
  <c r="B19"/>
  <c r="AC4" i="4"/>
  <c r="B20" s="1"/>
  <c r="B19"/>
  <c r="S20"/>
  <c r="W20" s="1"/>
  <c r="W16"/>
  <c r="B19" i="1"/>
  <c r="AC4"/>
  <c r="B20" s="1"/>
  <c r="AE24"/>
  <c r="AA28"/>
  <c r="AE28" s="1"/>
  <c r="AE32" s="1"/>
  <c r="U39"/>
  <c r="A18" s="1"/>
  <c r="Q39" i="8" l="1"/>
  <c r="A17" s="1"/>
  <c r="AA16"/>
  <c r="W24"/>
  <c r="AA24" s="1"/>
  <c r="AA20"/>
  <c r="AE20" s="1"/>
  <c r="W20" i="7"/>
  <c r="Q39"/>
  <c r="A17" s="1"/>
  <c r="AA16"/>
  <c r="W20" i="6"/>
  <c r="Q39"/>
  <c r="A17" s="1"/>
  <c r="AA16"/>
  <c r="Q39" i="4"/>
  <c r="A17" s="1"/>
  <c r="AA16"/>
  <c r="W24"/>
  <c r="AA24" s="1"/>
  <c r="AA20"/>
  <c r="AE20" s="1"/>
  <c r="AC39" i="1"/>
  <c r="A20" s="1"/>
  <c r="Y39"/>
  <c r="A19" s="1"/>
  <c r="U39" i="8" l="1"/>
  <c r="A18" s="1"/>
  <c r="Y39"/>
  <c r="A19" s="1"/>
  <c r="AA28"/>
  <c r="AE28" s="1"/>
  <c r="AE32" s="1"/>
  <c r="AE24"/>
  <c r="AC39" s="1"/>
  <c r="A20" s="1"/>
  <c r="W24" i="7"/>
  <c r="AA20"/>
  <c r="AE20" s="1"/>
  <c r="W24" i="6"/>
  <c r="AA20"/>
  <c r="AE20" s="1"/>
  <c r="U39" i="4"/>
  <c r="A18" s="1"/>
  <c r="AA28"/>
  <c r="AE28" s="1"/>
  <c r="AE32" s="1"/>
  <c r="AE24"/>
  <c r="AA24" i="7" l="1"/>
  <c r="U39"/>
  <c r="A18" s="1"/>
  <c r="AA24" i="6"/>
  <c r="U39"/>
  <c r="A18" s="1"/>
  <c r="Y39" i="4"/>
  <c r="A19" s="1"/>
  <c r="AC39"/>
  <c r="A20" s="1"/>
  <c r="AE24" i="7" l="1"/>
  <c r="AA28"/>
  <c r="AA28" i="6"/>
  <c r="AE24"/>
  <c r="AE28" i="7" l="1"/>
  <c r="AE32" s="1"/>
  <c r="Y39"/>
  <c r="A19" s="1"/>
  <c r="AE28" i="6"/>
  <c r="AE32" s="1"/>
  <c r="Y39"/>
  <c r="A19" s="1"/>
  <c r="AC39" i="7" l="1"/>
  <c r="A20" s="1"/>
  <c r="AC39" i="6"/>
  <c r="A20" s="1"/>
</calcChain>
</file>

<file path=xl/sharedStrings.xml><?xml version="1.0" encoding="utf-8"?>
<sst xmlns="http://schemas.openxmlformats.org/spreadsheetml/2006/main" count="490" uniqueCount="20">
  <si>
    <t>Изн-ое кол-во</t>
  </si>
  <si>
    <t>Смерть лет</t>
  </si>
  <si>
    <t>Возраст лет</t>
  </si>
  <si>
    <t>Мужчины</t>
  </si>
  <si>
    <t>Женщины</t>
  </si>
  <si>
    <t>год</t>
  </si>
  <si>
    <t>Изн-ый год</t>
  </si>
  <si>
    <t>население</t>
  </si>
  <si>
    <t>Сред кол-во детей в семье</t>
  </si>
  <si>
    <t>возраст</t>
  </si>
  <si>
    <t>кол-во</t>
  </si>
  <si>
    <t xml:space="preserve">№1 Поколение </t>
  </si>
  <si>
    <t xml:space="preserve">№2 Поколение </t>
  </si>
  <si>
    <t xml:space="preserve">№3 Поколение </t>
  </si>
  <si>
    <t xml:space="preserve">№4 Поколение </t>
  </si>
  <si>
    <t xml:space="preserve">№5 Поколение </t>
  </si>
  <si>
    <t xml:space="preserve">№6 Поколение </t>
  </si>
  <si>
    <t xml:space="preserve">№7 Поколение </t>
  </si>
  <si>
    <t>время</t>
  </si>
  <si>
    <t>Идеальный прирост населения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</si>
</sst>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spPr>
            <a:ln w="28575">
              <a:solidFill>
                <a:srgbClr val="FF0000"/>
              </a:solidFill>
            </a:ln>
          </c:spPr>
          <c:marker>
            <c:spPr>
              <a:noFill/>
            </c:spPr>
          </c:marker>
          <c:xVal>
            <c:numRef>
              <c:f>'Kazakhstan population'!$A$14:$A$20</c:f>
              <c:numCache>
                <c:formatCode>#,##0.00</c:formatCode>
                <c:ptCount val="7"/>
                <c:pt idx="0">
                  <c:v>6000000</c:v>
                </c:pt>
                <c:pt idx="1">
                  <c:v>13200000</c:v>
                </c:pt>
                <c:pt idx="2">
                  <c:v>21840000</c:v>
                </c:pt>
                <c:pt idx="3">
                  <c:v>30480000</c:v>
                </c:pt>
                <c:pt idx="4">
                  <c:v>34848000</c:v>
                </c:pt>
                <c:pt idx="5">
                  <c:v>40089600</c:v>
                </c:pt>
                <c:pt idx="6">
                  <c:v>46379520</c:v>
                </c:pt>
              </c:numCache>
            </c:numRef>
          </c:xVal>
          <c:yVal>
            <c:numRef>
              <c:f>'Kazakhstan population'!$B$14:$B$20</c:f>
              <c:numCache>
                <c:formatCode>General</c:formatCode>
                <c:ptCount val="7"/>
                <c:pt idx="0">
                  <c:v>1913</c:v>
                </c:pt>
                <c:pt idx="1">
                  <c:v>1931</c:v>
                </c:pt>
                <c:pt idx="2">
                  <c:v>1949</c:v>
                </c:pt>
                <c:pt idx="3">
                  <c:v>1967</c:v>
                </c:pt>
                <c:pt idx="4">
                  <c:v>1985</c:v>
                </c:pt>
                <c:pt idx="5">
                  <c:v>2003</c:v>
                </c:pt>
                <c:pt idx="6">
                  <c:v>2021</c:v>
                </c:pt>
              </c:numCache>
            </c:numRef>
          </c:yVal>
        </c:ser>
        <c:axId val="91512832"/>
        <c:axId val="91514752"/>
      </c:scatterChart>
      <c:valAx>
        <c:axId val="91512832"/>
        <c:scaling>
          <c:orientation val="minMax"/>
        </c:scaling>
        <c:axPos val="b"/>
        <c:numFmt formatCode="#,##0.00" sourceLinked="1"/>
        <c:tickLblPos val="nextTo"/>
        <c:crossAx val="91514752"/>
        <c:crosses val="autoZero"/>
        <c:crossBetween val="midCat"/>
      </c:valAx>
      <c:valAx>
        <c:axId val="91514752"/>
        <c:scaling>
          <c:orientation val="minMax"/>
        </c:scaling>
        <c:axPos val="l"/>
        <c:majorGridlines/>
        <c:numFmt formatCode="General" sourceLinked="1"/>
        <c:tickLblPos val="nextTo"/>
        <c:crossAx val="915128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spPr>
            <a:ln w="28575">
              <a:solidFill>
                <a:srgbClr val="FF0000"/>
              </a:solidFill>
            </a:ln>
          </c:spPr>
          <c:marker>
            <c:spPr>
              <a:noFill/>
            </c:spPr>
          </c:marker>
          <c:xVal>
            <c:numRef>
              <c:f>'Brazil population'!$A$14:$A$20</c:f>
              <c:numCache>
                <c:formatCode>#,##0.00</c:formatCode>
                <c:ptCount val="7"/>
                <c:pt idx="0">
                  <c:v>27404000</c:v>
                </c:pt>
                <c:pt idx="1">
                  <c:v>60288800</c:v>
                </c:pt>
                <c:pt idx="2">
                  <c:v>99750560</c:v>
                </c:pt>
                <c:pt idx="3">
                  <c:v>139212320</c:v>
                </c:pt>
                <c:pt idx="4">
                  <c:v>159162432</c:v>
                </c:pt>
                <c:pt idx="5">
                  <c:v>183102566.40000001</c:v>
                </c:pt>
                <c:pt idx="6">
                  <c:v>211830727.68000001</c:v>
                </c:pt>
              </c:numCache>
            </c:numRef>
          </c:xVal>
          <c:yVal>
            <c:numRef>
              <c:f>'Brazil population'!$B$14:$B$20</c:f>
              <c:numCache>
                <c:formatCode>General</c:formatCode>
                <c:ptCount val="7"/>
                <c:pt idx="0">
                  <c:v>1920</c:v>
                </c:pt>
                <c:pt idx="1">
                  <c:v>1938</c:v>
                </c:pt>
                <c:pt idx="2">
                  <c:v>1956</c:v>
                </c:pt>
                <c:pt idx="3">
                  <c:v>1974</c:v>
                </c:pt>
                <c:pt idx="4">
                  <c:v>1992</c:v>
                </c:pt>
                <c:pt idx="5">
                  <c:v>2010</c:v>
                </c:pt>
                <c:pt idx="6">
                  <c:v>2028</c:v>
                </c:pt>
              </c:numCache>
            </c:numRef>
          </c:yVal>
        </c:ser>
        <c:axId val="100828288"/>
        <c:axId val="100830208"/>
      </c:scatterChart>
      <c:valAx>
        <c:axId val="100828288"/>
        <c:scaling>
          <c:orientation val="minMax"/>
        </c:scaling>
        <c:axPos val="b"/>
        <c:numFmt formatCode="#,##0.00" sourceLinked="1"/>
        <c:tickLblPos val="nextTo"/>
        <c:crossAx val="100830208"/>
        <c:crosses val="autoZero"/>
        <c:crossBetween val="midCat"/>
      </c:valAx>
      <c:valAx>
        <c:axId val="100830208"/>
        <c:scaling>
          <c:orientation val="minMax"/>
        </c:scaling>
        <c:axPos val="l"/>
        <c:majorGridlines/>
        <c:numFmt formatCode="General" sourceLinked="1"/>
        <c:tickLblPos val="nextTo"/>
        <c:crossAx val="1008282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spPr>
            <a:ln w="28575">
              <a:solidFill>
                <a:srgbClr val="FF0000"/>
              </a:solidFill>
            </a:ln>
          </c:spPr>
          <c:marker>
            <c:spPr>
              <a:noFill/>
            </c:spPr>
          </c:marker>
          <c:xVal>
            <c:numRef>
              <c:f>'Thai population'!$A$14:$A$20</c:f>
              <c:numCache>
                <c:formatCode>#,##0.00</c:formatCode>
                <c:ptCount val="7"/>
                <c:pt idx="0">
                  <c:v>27362000</c:v>
                </c:pt>
                <c:pt idx="1">
                  <c:v>60196400</c:v>
                </c:pt>
                <c:pt idx="2">
                  <c:v>99597680</c:v>
                </c:pt>
                <c:pt idx="3">
                  <c:v>138998960</c:v>
                </c:pt>
                <c:pt idx="4">
                  <c:v>158918496</c:v>
                </c:pt>
                <c:pt idx="5">
                  <c:v>182821939.19999999</c:v>
                </c:pt>
                <c:pt idx="6">
                  <c:v>211506071.03999996</c:v>
                </c:pt>
              </c:numCache>
            </c:numRef>
          </c:xVal>
          <c:yVal>
            <c:numRef>
              <c:f>'Thai population'!$B$14:$B$20</c:f>
              <c:numCache>
                <c:formatCode>General</c:formatCode>
                <c:ptCount val="7"/>
                <c:pt idx="0">
                  <c:v>1920</c:v>
                </c:pt>
                <c:pt idx="1">
                  <c:v>1938</c:v>
                </c:pt>
                <c:pt idx="2">
                  <c:v>1956</c:v>
                </c:pt>
                <c:pt idx="3">
                  <c:v>1974</c:v>
                </c:pt>
                <c:pt idx="4">
                  <c:v>1992</c:v>
                </c:pt>
                <c:pt idx="5">
                  <c:v>2010</c:v>
                </c:pt>
                <c:pt idx="6">
                  <c:v>2028</c:v>
                </c:pt>
              </c:numCache>
            </c:numRef>
          </c:yVal>
        </c:ser>
        <c:axId val="100878592"/>
        <c:axId val="100888960"/>
      </c:scatterChart>
      <c:valAx>
        <c:axId val="100878592"/>
        <c:scaling>
          <c:orientation val="minMax"/>
        </c:scaling>
        <c:axPos val="b"/>
        <c:numFmt formatCode="#,##0.00" sourceLinked="1"/>
        <c:tickLblPos val="nextTo"/>
        <c:crossAx val="100888960"/>
        <c:crosses val="autoZero"/>
        <c:crossBetween val="midCat"/>
      </c:valAx>
      <c:valAx>
        <c:axId val="100888960"/>
        <c:scaling>
          <c:orientation val="minMax"/>
        </c:scaling>
        <c:axPos val="l"/>
        <c:majorGridlines/>
        <c:numFmt formatCode="General" sourceLinked="1"/>
        <c:tickLblPos val="nextTo"/>
        <c:crossAx val="1008785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spPr>
            <a:ln w="28575">
              <a:solidFill>
                <a:srgbClr val="FF0000"/>
              </a:solidFill>
            </a:ln>
          </c:spPr>
          <c:marker>
            <c:spPr>
              <a:noFill/>
            </c:spPr>
          </c:marker>
          <c:xVal>
            <c:numRef>
              <c:f>'India population'!$A$14:$A$20</c:f>
              <c:numCache>
                <c:formatCode>#,##0.00</c:formatCode>
                <c:ptCount val="7"/>
                <c:pt idx="0">
                  <c:v>264746000</c:v>
                </c:pt>
                <c:pt idx="1">
                  <c:v>582441200</c:v>
                </c:pt>
                <c:pt idx="2">
                  <c:v>963675440</c:v>
                </c:pt>
                <c:pt idx="3">
                  <c:v>1344909680</c:v>
                </c:pt>
                <c:pt idx="4">
                  <c:v>1537644768</c:v>
                </c:pt>
                <c:pt idx="5">
                  <c:v>1768926873.5999999</c:v>
                </c:pt>
                <c:pt idx="6">
                  <c:v>2046465400.3199999</c:v>
                </c:pt>
              </c:numCache>
            </c:numRef>
          </c:xVal>
          <c:yVal>
            <c:numRef>
              <c:f>'India population'!$B$14:$B$20</c:f>
              <c:numCache>
                <c:formatCode>General</c:formatCode>
                <c:ptCount val="7"/>
                <c:pt idx="0">
                  <c:v>1920</c:v>
                </c:pt>
                <c:pt idx="1">
                  <c:v>1938</c:v>
                </c:pt>
                <c:pt idx="2">
                  <c:v>1956</c:v>
                </c:pt>
                <c:pt idx="3">
                  <c:v>1974</c:v>
                </c:pt>
                <c:pt idx="4">
                  <c:v>1992</c:v>
                </c:pt>
                <c:pt idx="5">
                  <c:v>2010</c:v>
                </c:pt>
                <c:pt idx="6">
                  <c:v>2028</c:v>
                </c:pt>
              </c:numCache>
            </c:numRef>
          </c:yVal>
        </c:ser>
        <c:axId val="100896128"/>
        <c:axId val="100967936"/>
      </c:scatterChart>
      <c:valAx>
        <c:axId val="100896128"/>
        <c:scaling>
          <c:orientation val="minMax"/>
        </c:scaling>
        <c:axPos val="b"/>
        <c:numFmt formatCode="#,##0.00" sourceLinked="1"/>
        <c:tickLblPos val="nextTo"/>
        <c:crossAx val="100967936"/>
        <c:crosses val="autoZero"/>
        <c:crossBetween val="midCat"/>
      </c:valAx>
      <c:valAx>
        <c:axId val="100967936"/>
        <c:scaling>
          <c:orientation val="minMax"/>
        </c:scaling>
        <c:axPos val="l"/>
        <c:majorGridlines/>
        <c:numFmt formatCode="General" sourceLinked="1"/>
        <c:tickLblPos val="nextTo"/>
        <c:crossAx val="1008961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spPr>
            <a:ln w="28575">
              <a:solidFill>
                <a:srgbClr val="FF0000"/>
              </a:solidFill>
            </a:ln>
          </c:spPr>
          <c:marker>
            <c:spPr>
              <a:noFill/>
            </c:spPr>
          </c:marker>
          <c:xVal>
            <c:numRef>
              <c:f>'Kazakhstan population.2'!$A$14:$A$20</c:f>
              <c:numCache>
                <c:formatCode>#,##0.00</c:formatCode>
                <c:ptCount val="7"/>
                <c:pt idx="0">
                  <c:v>7985000</c:v>
                </c:pt>
                <c:pt idx="1">
                  <c:v>17567000</c:v>
                </c:pt>
                <c:pt idx="2">
                  <c:v>29065400</c:v>
                </c:pt>
                <c:pt idx="3">
                  <c:v>40563800</c:v>
                </c:pt>
                <c:pt idx="4">
                  <c:v>46376880</c:v>
                </c:pt>
                <c:pt idx="5">
                  <c:v>53352576</c:v>
                </c:pt>
                <c:pt idx="6">
                  <c:v>61723411.200000003</c:v>
                </c:pt>
              </c:numCache>
            </c:numRef>
          </c:xVal>
          <c:yVal>
            <c:numRef>
              <c:f>'Kazakhstan population.2'!$B$14:$B$20</c:f>
              <c:numCache>
                <c:formatCode>General</c:formatCode>
                <c:ptCount val="7"/>
                <c:pt idx="0">
                  <c:v>1999</c:v>
                </c:pt>
                <c:pt idx="1">
                  <c:v>2017</c:v>
                </c:pt>
                <c:pt idx="2">
                  <c:v>2035</c:v>
                </c:pt>
                <c:pt idx="3">
                  <c:v>2053</c:v>
                </c:pt>
                <c:pt idx="4">
                  <c:v>2071</c:v>
                </c:pt>
                <c:pt idx="5">
                  <c:v>2089</c:v>
                </c:pt>
                <c:pt idx="6">
                  <c:v>2107</c:v>
                </c:pt>
              </c:numCache>
            </c:numRef>
          </c:yVal>
        </c:ser>
        <c:axId val="100483456"/>
        <c:axId val="100485376"/>
      </c:scatterChart>
      <c:valAx>
        <c:axId val="100483456"/>
        <c:scaling>
          <c:orientation val="minMax"/>
        </c:scaling>
        <c:axPos val="b"/>
        <c:numFmt formatCode="#,##0.00" sourceLinked="1"/>
        <c:tickLblPos val="nextTo"/>
        <c:crossAx val="100485376"/>
        <c:crosses val="autoZero"/>
        <c:crossBetween val="midCat"/>
      </c:valAx>
      <c:valAx>
        <c:axId val="100485376"/>
        <c:scaling>
          <c:orientation val="minMax"/>
        </c:scaling>
        <c:axPos val="l"/>
        <c:majorGridlines/>
        <c:numFmt formatCode="General" sourceLinked="1"/>
        <c:tickLblPos val="nextTo"/>
        <c:crossAx val="1004834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13608</xdr:rowOff>
    </xdr:from>
    <xdr:to>
      <xdr:col>14</xdr:col>
      <xdr:colOff>598715</xdr:colOff>
      <xdr:row>70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13608</xdr:rowOff>
    </xdr:from>
    <xdr:to>
      <xdr:col>14</xdr:col>
      <xdr:colOff>598715</xdr:colOff>
      <xdr:row>70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13608</xdr:rowOff>
    </xdr:from>
    <xdr:to>
      <xdr:col>14</xdr:col>
      <xdr:colOff>598715</xdr:colOff>
      <xdr:row>70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13608</xdr:rowOff>
    </xdr:from>
    <xdr:to>
      <xdr:col>14</xdr:col>
      <xdr:colOff>598715</xdr:colOff>
      <xdr:row>70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13608</xdr:rowOff>
    </xdr:from>
    <xdr:to>
      <xdr:col>14</xdr:col>
      <xdr:colOff>598715</xdr:colOff>
      <xdr:row>70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0"/>
  <sheetViews>
    <sheetView showGridLines="0" tabSelected="1" zoomScale="40" zoomScaleNormal="40" workbookViewId="0">
      <selection activeCell="N77" activeCellId="1" sqref="K20 N77"/>
    </sheetView>
  </sheetViews>
  <sheetFormatPr defaultRowHeight="12"/>
  <cols>
    <col min="1" max="1" width="21.85546875" style="1" customWidth="1"/>
    <col min="2" max="2" width="10.5703125" style="1" customWidth="1"/>
    <col min="3" max="3" width="6.42578125" style="1" customWidth="1"/>
    <col min="4" max="4" width="5.85546875" style="1" customWidth="1"/>
    <col min="5" max="5" width="9" style="1" customWidth="1"/>
    <col min="6" max="6" width="8.140625" style="1" customWidth="1"/>
    <col min="7" max="7" width="10" style="1" bestFit="1" customWidth="1"/>
    <col min="8" max="8" width="3.42578125" style="1" customWidth="1"/>
    <col min="9" max="10" width="9.28515625" style="1" bestFit="1" customWidth="1"/>
    <col min="11" max="11" width="9.140625" style="1"/>
    <col min="12" max="12" width="4.42578125" style="1" customWidth="1"/>
    <col min="13" max="15" width="9.140625" style="1"/>
    <col min="16" max="16" width="3.42578125" style="1" customWidth="1"/>
    <col min="17" max="19" width="9.140625" style="1"/>
    <col min="20" max="20" width="4.28515625" style="1" customWidth="1"/>
    <col min="21" max="23" width="9.140625" style="1"/>
    <col min="24" max="24" width="4.140625" style="1" customWidth="1"/>
    <col min="25" max="27" width="9.140625" style="1"/>
    <col min="28" max="28" width="4.28515625" style="1" customWidth="1"/>
    <col min="29" max="16384" width="9.140625" style="1"/>
  </cols>
  <sheetData>
    <row r="1" spans="1:32">
      <c r="A1" s="39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 ht="14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32">
      <c r="A4" s="2" t="s">
        <v>0</v>
      </c>
      <c r="B4" s="31">
        <v>6000000</v>
      </c>
      <c r="C4" s="12"/>
      <c r="E4" s="43">
        <f>B9</f>
        <v>1913</v>
      </c>
      <c r="F4" s="43"/>
      <c r="G4" s="43"/>
      <c r="I4" s="43">
        <f>E4+B5</f>
        <v>1931</v>
      </c>
      <c r="J4" s="43"/>
      <c r="K4" s="43"/>
      <c r="M4" s="43">
        <f>I4+B5</f>
        <v>1949</v>
      </c>
      <c r="N4" s="43"/>
      <c r="O4" s="43"/>
      <c r="Q4" s="43">
        <f>M4+B5</f>
        <v>1967</v>
      </c>
      <c r="R4" s="43"/>
      <c r="S4" s="43"/>
      <c r="U4" s="43">
        <f>Q4+B5</f>
        <v>1985</v>
      </c>
      <c r="V4" s="43"/>
      <c r="W4" s="43"/>
      <c r="Y4" s="43">
        <f>U4+B5</f>
        <v>2003</v>
      </c>
      <c r="Z4" s="43"/>
      <c r="AA4" s="43"/>
      <c r="AC4" s="43">
        <f>Y4+B5</f>
        <v>2021</v>
      </c>
      <c r="AD4" s="43"/>
      <c r="AE4" s="43"/>
    </row>
    <row r="5" spans="1:32">
      <c r="A5" s="2" t="s">
        <v>2</v>
      </c>
      <c r="B5" s="31">
        <v>18</v>
      </c>
      <c r="C5" s="12"/>
      <c r="E5" s="13"/>
      <c r="F5" s="12"/>
      <c r="G5" s="14"/>
      <c r="H5" s="6"/>
      <c r="I5" s="13"/>
      <c r="J5" s="12"/>
      <c r="K5" s="14"/>
      <c r="M5" s="13"/>
      <c r="N5" s="12"/>
      <c r="O5" s="14"/>
      <c r="Q5" s="13"/>
      <c r="R5" s="12"/>
      <c r="S5" s="14"/>
      <c r="U5" s="13"/>
      <c r="V5" s="12"/>
      <c r="W5" s="14"/>
      <c r="Y5" s="13"/>
      <c r="Z5" s="12"/>
      <c r="AA5" s="14"/>
      <c r="AC5" s="13"/>
      <c r="AD5" s="12"/>
      <c r="AE5" s="14"/>
    </row>
    <row r="6" spans="1:32">
      <c r="A6" s="2" t="s">
        <v>1</v>
      </c>
      <c r="B6" s="31">
        <f>B5*4</f>
        <v>72</v>
      </c>
      <c r="C6" s="12"/>
      <c r="D6" s="40">
        <v>1</v>
      </c>
      <c r="E6" s="8" t="s">
        <v>11</v>
      </c>
      <c r="F6" s="9"/>
      <c r="G6" s="10"/>
      <c r="H6" s="28"/>
      <c r="I6" s="50" t="s">
        <v>11</v>
      </c>
      <c r="J6" s="51"/>
      <c r="K6" s="52"/>
      <c r="L6" s="19"/>
      <c r="M6" s="50" t="s">
        <v>11</v>
      </c>
      <c r="N6" s="51"/>
      <c r="O6" s="52"/>
      <c r="P6" s="19"/>
      <c r="Q6" s="50" t="s">
        <v>11</v>
      </c>
      <c r="R6" s="51"/>
      <c r="S6" s="52"/>
      <c r="U6" s="21"/>
      <c r="V6" s="7"/>
      <c r="W6" s="22"/>
      <c r="Y6" s="13"/>
      <c r="Z6" s="12"/>
      <c r="AA6" s="14"/>
      <c r="AC6" s="13"/>
      <c r="AD6" s="12"/>
      <c r="AE6" s="14"/>
    </row>
    <row r="7" spans="1:32">
      <c r="A7" s="2" t="s">
        <v>3</v>
      </c>
      <c r="B7" s="32">
        <v>0.5</v>
      </c>
      <c r="C7" s="26"/>
      <c r="D7" s="41"/>
      <c r="E7" s="2" t="s">
        <v>5</v>
      </c>
      <c r="F7" s="2" t="s">
        <v>9</v>
      </c>
      <c r="G7" s="5" t="s">
        <v>10</v>
      </c>
      <c r="H7" s="6"/>
      <c r="I7" s="2" t="s">
        <v>5</v>
      </c>
      <c r="J7" s="2" t="s">
        <v>9</v>
      </c>
      <c r="K7" s="5" t="s">
        <v>10</v>
      </c>
      <c r="L7" s="12"/>
      <c r="M7" s="2" t="s">
        <v>5</v>
      </c>
      <c r="N7" s="2" t="s">
        <v>9</v>
      </c>
      <c r="O7" s="5" t="s">
        <v>10</v>
      </c>
      <c r="P7" s="12"/>
      <c r="Q7" s="2" t="s">
        <v>5</v>
      </c>
      <c r="R7" s="2" t="s">
        <v>9</v>
      </c>
      <c r="S7" s="5" t="s">
        <v>10</v>
      </c>
      <c r="U7" s="23"/>
      <c r="V7" s="6"/>
      <c r="W7" s="24"/>
      <c r="Y7" s="13"/>
      <c r="Z7" s="12"/>
      <c r="AA7" s="14"/>
      <c r="AC7" s="13"/>
      <c r="AD7" s="12"/>
      <c r="AE7" s="14"/>
    </row>
    <row r="8" spans="1:32">
      <c r="A8" s="2" t="s">
        <v>4</v>
      </c>
      <c r="B8" s="32">
        <v>0.5</v>
      </c>
      <c r="C8" s="26"/>
      <c r="D8" s="42"/>
      <c r="E8" s="5">
        <f>B9</f>
        <v>1913</v>
      </c>
      <c r="F8" s="2">
        <f>$B$5</f>
        <v>18</v>
      </c>
      <c r="G8" s="5">
        <f>B4</f>
        <v>6000000</v>
      </c>
      <c r="H8" s="29"/>
      <c r="I8" s="5">
        <v>1931</v>
      </c>
      <c r="J8" s="2">
        <f>F8+B5</f>
        <v>36</v>
      </c>
      <c r="K8" s="5">
        <f>G8</f>
        <v>6000000</v>
      </c>
      <c r="L8" s="16"/>
      <c r="M8" s="5">
        <v>1931</v>
      </c>
      <c r="N8" s="2">
        <f>J8+B5</f>
        <v>54</v>
      </c>
      <c r="O8" s="5">
        <f>K8</f>
        <v>6000000</v>
      </c>
      <c r="P8" s="16"/>
      <c r="Q8" s="5">
        <v>1931</v>
      </c>
      <c r="R8" s="2">
        <f>N8+B5</f>
        <v>72</v>
      </c>
      <c r="S8" s="5">
        <f>O8</f>
        <v>6000000</v>
      </c>
      <c r="U8" s="23"/>
      <c r="V8" s="6"/>
      <c r="W8" s="24"/>
      <c r="Y8" s="13"/>
      <c r="Z8" s="12"/>
      <c r="AA8" s="14"/>
      <c r="AC8" s="13"/>
      <c r="AD8" s="12"/>
      <c r="AE8" s="14"/>
    </row>
    <row r="9" spans="1:32">
      <c r="A9" s="2" t="s">
        <v>6</v>
      </c>
      <c r="B9" s="31">
        <v>1913</v>
      </c>
      <c r="C9" s="12"/>
      <c r="D9" s="6"/>
      <c r="E9" s="13"/>
      <c r="F9" s="12"/>
      <c r="G9" s="14"/>
      <c r="H9" s="6"/>
      <c r="I9" s="23"/>
      <c r="J9" s="6"/>
      <c r="K9" s="14"/>
      <c r="M9" s="23"/>
      <c r="N9" s="6"/>
      <c r="O9" s="14"/>
      <c r="Q9" s="23"/>
      <c r="R9" s="6"/>
      <c r="S9" s="14"/>
      <c r="U9" s="23"/>
      <c r="V9" s="6"/>
      <c r="W9" s="14"/>
      <c r="Y9" s="13"/>
      <c r="Z9" s="12"/>
      <c r="AA9" s="14"/>
      <c r="AC9" s="13"/>
      <c r="AD9" s="12"/>
      <c r="AE9" s="14"/>
    </row>
    <row r="10" spans="1:32">
      <c r="A10" s="2" t="s">
        <v>8</v>
      </c>
      <c r="B10" s="31">
        <v>2.4</v>
      </c>
      <c r="C10" s="12"/>
      <c r="D10" s="40">
        <v>2</v>
      </c>
      <c r="E10" s="18"/>
      <c r="F10" s="19"/>
      <c r="G10" s="20"/>
      <c r="H10" s="28"/>
      <c r="I10" s="53" t="s">
        <v>12</v>
      </c>
      <c r="J10" s="54"/>
      <c r="K10" s="55"/>
      <c r="L10" s="19"/>
      <c r="M10" s="53" t="s">
        <v>12</v>
      </c>
      <c r="N10" s="54"/>
      <c r="O10" s="55"/>
      <c r="P10" s="19"/>
      <c r="Q10" s="53" t="s">
        <v>12</v>
      </c>
      <c r="R10" s="54"/>
      <c r="S10" s="55"/>
      <c r="T10" s="19"/>
      <c r="U10" s="53" t="s">
        <v>12</v>
      </c>
      <c r="V10" s="54"/>
      <c r="W10" s="55"/>
      <c r="Y10" s="21"/>
      <c r="Z10" s="7"/>
      <c r="AA10" s="22"/>
      <c r="AC10" s="13"/>
      <c r="AD10" s="12"/>
      <c r="AE10" s="14"/>
    </row>
    <row r="11" spans="1:32">
      <c r="D11" s="41"/>
      <c r="E11" s="13"/>
      <c r="F11" s="12"/>
      <c r="G11" s="14"/>
      <c r="H11" s="6"/>
      <c r="I11" s="2" t="s">
        <v>5</v>
      </c>
      <c r="J11" s="2" t="s">
        <v>9</v>
      </c>
      <c r="K11" s="5" t="s">
        <v>10</v>
      </c>
      <c r="L11" s="12"/>
      <c r="M11" s="2" t="s">
        <v>5</v>
      </c>
      <c r="N11" s="2" t="s">
        <v>9</v>
      </c>
      <c r="O11" s="5" t="s">
        <v>10</v>
      </c>
      <c r="P11" s="12"/>
      <c r="Q11" s="2" t="s">
        <v>5</v>
      </c>
      <c r="R11" s="2" t="s">
        <v>9</v>
      </c>
      <c r="S11" s="5" t="s">
        <v>10</v>
      </c>
      <c r="T11" s="12"/>
      <c r="U11" s="2" t="s">
        <v>5</v>
      </c>
      <c r="V11" s="2" t="s">
        <v>9</v>
      </c>
      <c r="W11" s="5" t="s">
        <v>10</v>
      </c>
      <c r="Y11" s="23"/>
      <c r="Z11" s="6"/>
      <c r="AA11" s="24"/>
      <c r="AC11" s="13"/>
      <c r="AD11" s="12"/>
      <c r="AE11" s="14"/>
    </row>
    <row r="12" spans="1:32">
      <c r="D12" s="42"/>
      <c r="E12" s="15"/>
      <c r="F12" s="16"/>
      <c r="G12" s="17"/>
      <c r="H12" s="29"/>
      <c r="I12" s="5">
        <v>1931</v>
      </c>
      <c r="J12" s="2">
        <f>$B$5</f>
        <v>18</v>
      </c>
      <c r="K12" s="5">
        <f>(K8/2)*B10</f>
        <v>7200000</v>
      </c>
      <c r="L12" s="16"/>
      <c r="M12" s="5">
        <v>1931</v>
      </c>
      <c r="N12" s="2">
        <f>J12+B5</f>
        <v>36</v>
      </c>
      <c r="O12" s="5">
        <f>K12</f>
        <v>7200000</v>
      </c>
      <c r="P12" s="16"/>
      <c r="Q12" s="5">
        <v>1931</v>
      </c>
      <c r="R12" s="2">
        <f>N12+B5</f>
        <v>54</v>
      </c>
      <c r="S12" s="5">
        <f>O12</f>
        <v>7200000</v>
      </c>
      <c r="T12" s="16"/>
      <c r="U12" s="5">
        <v>1931</v>
      </c>
      <c r="V12" s="2">
        <f>R12+B5</f>
        <v>72</v>
      </c>
      <c r="W12" s="5">
        <f>S12</f>
        <v>7200000</v>
      </c>
      <c r="Y12" s="23"/>
      <c r="Z12" s="6"/>
      <c r="AA12" s="24"/>
      <c r="AC12" s="13"/>
      <c r="AD12" s="12"/>
      <c r="AE12" s="14"/>
    </row>
    <row r="13" spans="1:32">
      <c r="A13" s="2" t="s">
        <v>7</v>
      </c>
      <c r="B13" s="2" t="s">
        <v>18</v>
      </c>
      <c r="E13" s="13"/>
      <c r="F13" s="12"/>
      <c r="G13" s="14"/>
      <c r="H13" s="6"/>
      <c r="I13" s="23"/>
      <c r="J13" s="6"/>
      <c r="K13" s="14"/>
      <c r="M13" s="13"/>
      <c r="N13" s="12"/>
      <c r="O13" s="14"/>
      <c r="Q13" s="13"/>
      <c r="R13" s="12"/>
      <c r="S13" s="14"/>
      <c r="U13" s="13"/>
      <c r="V13" s="12"/>
      <c r="W13" s="14"/>
      <c r="Y13" s="13"/>
      <c r="Z13" s="12"/>
      <c r="AA13" s="14"/>
      <c r="AC13" s="13"/>
      <c r="AD13" s="12"/>
      <c r="AE13" s="14"/>
    </row>
    <row r="14" spans="1:32">
      <c r="A14" s="3">
        <f>E39</f>
        <v>6000000</v>
      </c>
      <c r="B14" s="2">
        <f>1913</f>
        <v>1913</v>
      </c>
      <c r="D14" s="40">
        <v>3</v>
      </c>
      <c r="E14" s="18"/>
      <c r="F14" s="19"/>
      <c r="G14" s="30"/>
      <c r="H14" s="28"/>
      <c r="I14" s="27"/>
      <c r="J14" s="28"/>
      <c r="K14" s="20"/>
      <c r="L14" s="19"/>
      <c r="M14" s="56" t="s">
        <v>13</v>
      </c>
      <c r="N14" s="57"/>
      <c r="O14" s="58"/>
      <c r="P14" s="19"/>
      <c r="Q14" s="56" t="s">
        <v>13</v>
      </c>
      <c r="R14" s="57"/>
      <c r="S14" s="58"/>
      <c r="T14" s="19"/>
      <c r="U14" s="56" t="s">
        <v>13</v>
      </c>
      <c r="V14" s="57"/>
      <c r="W14" s="58"/>
      <c r="X14" s="19"/>
      <c r="Y14" s="56" t="s">
        <v>13</v>
      </c>
      <c r="Z14" s="57"/>
      <c r="AA14" s="58"/>
      <c r="AC14" s="13"/>
      <c r="AD14" s="12"/>
      <c r="AE14" s="14"/>
    </row>
    <row r="15" spans="1:32">
      <c r="A15" s="3">
        <f>I39</f>
        <v>13200000</v>
      </c>
      <c r="B15" s="2">
        <f>I4</f>
        <v>1931</v>
      </c>
      <c r="D15" s="41"/>
      <c r="E15" s="13"/>
      <c r="F15" s="12"/>
      <c r="G15" s="24"/>
      <c r="H15" s="6"/>
      <c r="I15" s="23"/>
      <c r="J15" s="6"/>
      <c r="K15" s="14"/>
      <c r="L15" s="12"/>
      <c r="M15" s="2" t="s">
        <v>5</v>
      </c>
      <c r="N15" s="2" t="s">
        <v>9</v>
      </c>
      <c r="O15" s="5" t="s">
        <v>10</v>
      </c>
      <c r="P15" s="12"/>
      <c r="Q15" s="2" t="s">
        <v>5</v>
      </c>
      <c r="R15" s="2" t="s">
        <v>9</v>
      </c>
      <c r="S15" s="5" t="s">
        <v>10</v>
      </c>
      <c r="T15" s="12"/>
      <c r="U15" s="2" t="s">
        <v>5</v>
      </c>
      <c r="V15" s="2" t="s">
        <v>9</v>
      </c>
      <c r="W15" s="5" t="s">
        <v>10</v>
      </c>
      <c r="X15" s="12"/>
      <c r="Y15" s="2" t="s">
        <v>5</v>
      </c>
      <c r="Z15" s="2" t="s">
        <v>9</v>
      </c>
      <c r="AA15" s="5" t="s">
        <v>10</v>
      </c>
      <c r="AC15" s="13"/>
      <c r="AD15" s="12"/>
      <c r="AE15" s="14"/>
    </row>
    <row r="16" spans="1:32">
      <c r="A16" s="3">
        <f>M39</f>
        <v>21840000</v>
      </c>
      <c r="B16" s="2">
        <f>M4</f>
        <v>1949</v>
      </c>
      <c r="D16" s="42"/>
      <c r="E16" s="15"/>
      <c r="F16" s="16"/>
      <c r="G16" s="17"/>
      <c r="H16" s="16"/>
      <c r="I16" s="15"/>
      <c r="J16" s="16"/>
      <c r="K16" s="17"/>
      <c r="L16" s="16"/>
      <c r="M16" s="5">
        <v>1931</v>
      </c>
      <c r="N16" s="2">
        <f>B5</f>
        <v>18</v>
      </c>
      <c r="O16" s="5">
        <f>(O12/2)*B10</f>
        <v>8640000</v>
      </c>
      <c r="P16" s="16"/>
      <c r="Q16" s="5">
        <v>1931</v>
      </c>
      <c r="R16" s="2">
        <f>N16+B5</f>
        <v>36</v>
      </c>
      <c r="S16" s="5">
        <f>O16</f>
        <v>8640000</v>
      </c>
      <c r="T16" s="16"/>
      <c r="U16" s="5">
        <v>1931</v>
      </c>
      <c r="V16" s="2">
        <f>R16+B5</f>
        <v>54</v>
      </c>
      <c r="W16" s="5">
        <f>S16</f>
        <v>8640000</v>
      </c>
      <c r="X16" s="16"/>
      <c r="Y16" s="5">
        <v>1931</v>
      </c>
      <c r="Z16" s="2">
        <f>V16+B5</f>
        <v>72</v>
      </c>
      <c r="AA16" s="5">
        <f>W16</f>
        <v>8640000</v>
      </c>
      <c r="AC16" s="13"/>
      <c r="AD16" s="12"/>
      <c r="AE16" s="14"/>
    </row>
    <row r="17" spans="1:31">
      <c r="A17" s="3">
        <f>Q39</f>
        <v>30480000</v>
      </c>
      <c r="B17" s="2">
        <f>Q4</f>
        <v>1967</v>
      </c>
      <c r="E17" s="13"/>
      <c r="F17" s="12"/>
      <c r="G17" s="14"/>
      <c r="I17" s="13"/>
      <c r="J17" s="12"/>
      <c r="K17" s="14"/>
      <c r="M17" s="13"/>
      <c r="N17" s="12"/>
      <c r="O17" s="14"/>
      <c r="Q17" s="13"/>
      <c r="R17" s="12"/>
      <c r="S17" s="14"/>
      <c r="U17" s="13"/>
      <c r="V17" s="12"/>
      <c r="W17" s="14"/>
      <c r="Y17" s="13"/>
      <c r="Z17" s="12"/>
      <c r="AA17" s="14"/>
      <c r="AC17" s="13"/>
      <c r="AD17" s="12"/>
      <c r="AE17" s="14"/>
    </row>
    <row r="18" spans="1:31">
      <c r="A18" s="3">
        <f>U39</f>
        <v>34848000</v>
      </c>
      <c r="B18" s="2">
        <f>U4</f>
        <v>1985</v>
      </c>
      <c r="D18" s="40">
        <v>4</v>
      </c>
      <c r="E18" s="18"/>
      <c r="F18" s="19"/>
      <c r="G18" s="20"/>
      <c r="H18" s="19"/>
      <c r="I18" s="18"/>
      <c r="J18" s="19"/>
      <c r="K18" s="20"/>
      <c r="L18" s="19"/>
      <c r="M18" s="18"/>
      <c r="N18" s="19"/>
      <c r="O18" s="20"/>
      <c r="P18" s="19"/>
      <c r="Q18" s="44" t="s">
        <v>14</v>
      </c>
      <c r="R18" s="45"/>
      <c r="S18" s="46"/>
      <c r="T18" s="19"/>
      <c r="U18" s="44" t="s">
        <v>14</v>
      </c>
      <c r="V18" s="45"/>
      <c r="W18" s="46"/>
      <c r="X18" s="19"/>
      <c r="Y18" s="44" t="s">
        <v>14</v>
      </c>
      <c r="Z18" s="45"/>
      <c r="AA18" s="46"/>
      <c r="AB18" s="19"/>
      <c r="AC18" s="44" t="s">
        <v>14</v>
      </c>
      <c r="AD18" s="45"/>
      <c r="AE18" s="46"/>
    </row>
    <row r="19" spans="1:31">
      <c r="A19" s="3">
        <f>Y39</f>
        <v>40089600</v>
      </c>
      <c r="B19" s="2">
        <f>Y4</f>
        <v>2003</v>
      </c>
      <c r="D19" s="41"/>
      <c r="E19" s="13"/>
      <c r="F19" s="12"/>
      <c r="G19" s="14"/>
      <c r="H19" s="12"/>
      <c r="I19" s="13"/>
      <c r="J19" s="12"/>
      <c r="K19" s="14"/>
      <c r="L19" s="12"/>
      <c r="M19" s="13"/>
      <c r="N19" s="12"/>
      <c r="O19" s="14"/>
      <c r="P19" s="12"/>
      <c r="Q19" s="2" t="s">
        <v>5</v>
      </c>
      <c r="R19" s="2" t="s">
        <v>9</v>
      </c>
      <c r="S19" s="5" t="s">
        <v>10</v>
      </c>
      <c r="T19" s="12"/>
      <c r="U19" s="2" t="s">
        <v>5</v>
      </c>
      <c r="V19" s="2" t="s">
        <v>9</v>
      </c>
      <c r="W19" s="5" t="s">
        <v>10</v>
      </c>
      <c r="X19" s="12"/>
      <c r="Y19" s="2" t="s">
        <v>5</v>
      </c>
      <c r="Z19" s="2" t="s">
        <v>9</v>
      </c>
      <c r="AA19" s="5" t="s">
        <v>10</v>
      </c>
      <c r="AB19" s="12"/>
      <c r="AC19" s="2" t="s">
        <v>5</v>
      </c>
      <c r="AD19" s="2" t="s">
        <v>9</v>
      </c>
      <c r="AE19" s="5" t="s">
        <v>10</v>
      </c>
    </row>
    <row r="20" spans="1:31">
      <c r="A20" s="3">
        <f>AC39</f>
        <v>46379520</v>
      </c>
      <c r="B20" s="2">
        <f>AC4</f>
        <v>2021</v>
      </c>
      <c r="D20" s="42"/>
      <c r="E20" s="15"/>
      <c r="F20" s="16"/>
      <c r="G20" s="17"/>
      <c r="H20" s="16"/>
      <c r="I20" s="15"/>
      <c r="J20" s="16"/>
      <c r="K20" s="17"/>
      <c r="L20" s="16"/>
      <c r="M20" s="15"/>
      <c r="N20" s="16"/>
      <c r="O20" s="17"/>
      <c r="P20" s="16"/>
      <c r="Q20" s="5">
        <v>1931</v>
      </c>
      <c r="R20" s="2">
        <f>B5</f>
        <v>18</v>
      </c>
      <c r="S20" s="5">
        <f>(S16/2)*2</f>
        <v>8640000</v>
      </c>
      <c r="T20" s="16"/>
      <c r="U20" s="5">
        <v>1931</v>
      </c>
      <c r="V20" s="2">
        <f>R20+B5</f>
        <v>36</v>
      </c>
      <c r="W20" s="5">
        <f>S20</f>
        <v>8640000</v>
      </c>
      <c r="X20" s="16"/>
      <c r="Y20" s="5">
        <v>1931</v>
      </c>
      <c r="Z20" s="2">
        <f>V20+B5</f>
        <v>54</v>
      </c>
      <c r="AA20" s="5">
        <f>W20</f>
        <v>8640000</v>
      </c>
      <c r="AB20" s="16"/>
      <c r="AC20" s="5">
        <v>1931</v>
      </c>
      <c r="AD20" s="2">
        <f>Z20+B5</f>
        <v>72</v>
      </c>
      <c r="AE20" s="5">
        <f>AA20</f>
        <v>8640000</v>
      </c>
    </row>
    <row r="21" spans="1:31">
      <c r="A21" s="2"/>
      <c r="B21" s="2"/>
      <c r="E21" s="13"/>
      <c r="F21" s="12"/>
      <c r="G21" s="14"/>
      <c r="I21" s="13"/>
      <c r="J21" s="12"/>
      <c r="K21" s="14"/>
      <c r="M21" s="13"/>
      <c r="N21" s="12"/>
      <c r="O21" s="14"/>
      <c r="Q21" s="13"/>
      <c r="R21" s="12"/>
      <c r="S21" s="14"/>
      <c r="U21" s="13"/>
      <c r="V21" s="12"/>
      <c r="W21" s="14"/>
      <c r="Y21" s="13"/>
      <c r="Z21" s="12"/>
      <c r="AA21" s="14"/>
      <c r="AC21" s="13"/>
      <c r="AD21" s="12"/>
      <c r="AE21" s="14"/>
    </row>
    <row r="22" spans="1:31">
      <c r="A22" s="2"/>
      <c r="B22" s="2"/>
      <c r="D22" s="40">
        <v>5</v>
      </c>
      <c r="E22" s="18"/>
      <c r="F22" s="19"/>
      <c r="G22" s="20"/>
      <c r="H22" s="19"/>
      <c r="I22" s="18"/>
      <c r="J22" s="19"/>
      <c r="K22" s="20"/>
      <c r="L22" s="19"/>
      <c r="M22" s="18"/>
      <c r="N22" s="19"/>
      <c r="O22" s="20"/>
      <c r="P22" s="19"/>
      <c r="Q22" s="18"/>
      <c r="R22" s="19"/>
      <c r="S22" s="20"/>
      <c r="T22" s="19"/>
      <c r="U22" s="47" t="s">
        <v>15</v>
      </c>
      <c r="V22" s="48"/>
      <c r="W22" s="49"/>
      <c r="X22" s="19"/>
      <c r="Y22" s="47" t="s">
        <v>15</v>
      </c>
      <c r="Z22" s="48"/>
      <c r="AA22" s="49"/>
      <c r="AB22" s="19"/>
      <c r="AC22" s="47" t="s">
        <v>15</v>
      </c>
      <c r="AD22" s="48"/>
      <c r="AE22" s="49"/>
    </row>
    <row r="23" spans="1:31">
      <c r="A23" s="2"/>
      <c r="B23" s="2"/>
      <c r="D23" s="41"/>
      <c r="E23" s="13"/>
      <c r="F23" s="12"/>
      <c r="G23" s="14"/>
      <c r="H23" s="12"/>
      <c r="I23" s="13"/>
      <c r="J23" s="12"/>
      <c r="K23" s="14"/>
      <c r="L23" s="12"/>
      <c r="M23" s="13"/>
      <c r="N23" s="12"/>
      <c r="O23" s="14"/>
      <c r="P23" s="12"/>
      <c r="Q23" s="13"/>
      <c r="R23" s="12"/>
      <c r="S23" s="14"/>
      <c r="T23" s="12"/>
      <c r="U23" s="2" t="s">
        <v>5</v>
      </c>
      <c r="V23" s="2" t="s">
        <v>9</v>
      </c>
      <c r="W23" s="5" t="s">
        <v>10</v>
      </c>
      <c r="X23" s="12"/>
      <c r="Y23" s="2" t="s">
        <v>5</v>
      </c>
      <c r="Z23" s="2" t="s">
        <v>9</v>
      </c>
      <c r="AA23" s="5" t="s">
        <v>10</v>
      </c>
      <c r="AB23" s="12"/>
      <c r="AC23" s="2" t="s">
        <v>5</v>
      </c>
      <c r="AD23" s="2" t="s">
        <v>9</v>
      </c>
      <c r="AE23" s="5" t="s">
        <v>10</v>
      </c>
    </row>
    <row r="24" spans="1:31">
      <c r="A24" s="2"/>
      <c r="B24" s="2"/>
      <c r="D24" s="42"/>
      <c r="E24" s="15"/>
      <c r="F24" s="16"/>
      <c r="G24" s="17"/>
      <c r="H24" s="16"/>
      <c r="I24" s="15"/>
      <c r="J24" s="16"/>
      <c r="K24" s="17"/>
      <c r="L24" s="16"/>
      <c r="M24" s="15"/>
      <c r="N24" s="16"/>
      <c r="O24" s="17"/>
      <c r="P24" s="16"/>
      <c r="Q24" s="15"/>
      <c r="R24" s="16"/>
      <c r="S24" s="17"/>
      <c r="T24" s="16"/>
      <c r="U24" s="5">
        <v>1931</v>
      </c>
      <c r="V24" s="2">
        <f>B5</f>
        <v>18</v>
      </c>
      <c r="W24" s="5">
        <f>(W20/2)*B10</f>
        <v>10368000</v>
      </c>
      <c r="X24" s="16"/>
      <c r="Y24" s="5">
        <v>1931</v>
      </c>
      <c r="Z24" s="2">
        <f>V24+B5</f>
        <v>36</v>
      </c>
      <c r="AA24" s="5">
        <f>W24</f>
        <v>10368000</v>
      </c>
      <c r="AB24" s="16"/>
      <c r="AC24" s="5">
        <v>1931</v>
      </c>
      <c r="AD24" s="2">
        <f>Z24+B5</f>
        <v>54</v>
      </c>
      <c r="AE24" s="5">
        <f>AA24</f>
        <v>10368000</v>
      </c>
    </row>
    <row r="25" spans="1:31">
      <c r="A25" s="2"/>
      <c r="B25" s="2"/>
      <c r="E25" s="13"/>
      <c r="F25" s="12"/>
      <c r="G25" s="14"/>
      <c r="I25" s="13"/>
      <c r="J25" s="12"/>
      <c r="K25" s="14"/>
      <c r="M25" s="13"/>
      <c r="N25" s="12"/>
      <c r="O25" s="14"/>
      <c r="Q25" s="13"/>
      <c r="R25" s="12"/>
      <c r="S25" s="14"/>
      <c r="U25" s="13"/>
      <c r="V25" s="12"/>
      <c r="W25" s="14"/>
      <c r="Y25" s="13"/>
      <c r="Z25" s="12"/>
      <c r="AA25" s="14"/>
      <c r="AC25" s="13"/>
      <c r="AD25" s="12"/>
      <c r="AE25" s="14"/>
    </row>
    <row r="26" spans="1:31">
      <c r="A26" s="2"/>
      <c r="B26" s="2"/>
      <c r="D26" s="40">
        <v>6</v>
      </c>
      <c r="E26" s="18"/>
      <c r="F26" s="19"/>
      <c r="G26" s="20"/>
      <c r="H26" s="19"/>
      <c r="I26" s="18"/>
      <c r="J26" s="19"/>
      <c r="K26" s="20"/>
      <c r="L26" s="19"/>
      <c r="M26" s="18"/>
      <c r="N26" s="19"/>
      <c r="O26" s="20"/>
      <c r="P26" s="19"/>
      <c r="Q26" s="18"/>
      <c r="R26" s="19"/>
      <c r="S26" s="20"/>
      <c r="T26" s="19"/>
      <c r="U26" s="18"/>
      <c r="V26" s="19"/>
      <c r="W26" s="20"/>
      <c r="X26" s="19"/>
      <c r="Y26" s="50" t="s">
        <v>16</v>
      </c>
      <c r="Z26" s="51"/>
      <c r="AA26" s="52"/>
      <c r="AB26" s="19"/>
      <c r="AC26" s="50" t="s">
        <v>16</v>
      </c>
      <c r="AD26" s="51"/>
      <c r="AE26" s="52"/>
    </row>
    <row r="27" spans="1:31">
      <c r="A27" s="2"/>
      <c r="B27" s="2"/>
      <c r="D27" s="41"/>
      <c r="E27" s="13"/>
      <c r="F27" s="12"/>
      <c r="G27" s="14"/>
      <c r="H27" s="12"/>
      <c r="I27" s="13"/>
      <c r="J27" s="12"/>
      <c r="K27" s="14"/>
      <c r="L27" s="12"/>
      <c r="M27" s="13"/>
      <c r="N27" s="12"/>
      <c r="O27" s="14"/>
      <c r="P27" s="12"/>
      <c r="Q27" s="13"/>
      <c r="R27" s="12"/>
      <c r="S27" s="14"/>
      <c r="T27" s="12"/>
      <c r="U27" s="13"/>
      <c r="V27" s="12"/>
      <c r="W27" s="14"/>
      <c r="X27" s="12"/>
      <c r="Y27" s="2" t="s">
        <v>5</v>
      </c>
      <c r="Z27" s="2" t="s">
        <v>9</v>
      </c>
      <c r="AA27" s="5" t="s">
        <v>10</v>
      </c>
      <c r="AB27" s="12"/>
      <c r="AC27" s="2" t="s">
        <v>5</v>
      </c>
      <c r="AD27" s="2" t="s">
        <v>9</v>
      </c>
      <c r="AE27" s="5" t="s">
        <v>10</v>
      </c>
    </row>
    <row r="28" spans="1:31">
      <c r="A28" s="2"/>
      <c r="B28" s="2"/>
      <c r="D28" s="42"/>
      <c r="E28" s="15"/>
      <c r="F28" s="16"/>
      <c r="G28" s="17"/>
      <c r="H28" s="16"/>
      <c r="I28" s="15"/>
      <c r="J28" s="16"/>
      <c r="K28" s="17"/>
      <c r="L28" s="16"/>
      <c r="M28" s="15"/>
      <c r="N28" s="16"/>
      <c r="O28" s="17"/>
      <c r="P28" s="16"/>
      <c r="Q28" s="15"/>
      <c r="R28" s="16"/>
      <c r="S28" s="17"/>
      <c r="T28" s="16"/>
      <c r="U28" s="15"/>
      <c r="V28" s="16"/>
      <c r="W28" s="17"/>
      <c r="X28" s="16"/>
      <c r="Y28" s="5">
        <v>1931</v>
      </c>
      <c r="Z28" s="2">
        <f>B5</f>
        <v>18</v>
      </c>
      <c r="AA28" s="5">
        <f>(AA24/2)*B10</f>
        <v>12441600</v>
      </c>
      <c r="AB28" s="16"/>
      <c r="AC28" s="5">
        <v>1931</v>
      </c>
      <c r="AD28" s="2">
        <f>Z28+B5</f>
        <v>36</v>
      </c>
      <c r="AE28" s="5">
        <f>AA28</f>
        <v>12441600</v>
      </c>
    </row>
    <row r="29" spans="1:31">
      <c r="A29" s="2"/>
      <c r="B29" s="2"/>
      <c r="E29" s="13"/>
      <c r="F29" s="12"/>
      <c r="G29" s="14"/>
      <c r="I29" s="13"/>
      <c r="J29" s="12"/>
      <c r="K29" s="14"/>
      <c r="M29" s="13"/>
      <c r="N29" s="12"/>
      <c r="O29" s="14"/>
      <c r="Q29" s="13"/>
      <c r="R29" s="12"/>
      <c r="S29" s="14"/>
      <c r="U29" s="13"/>
      <c r="V29" s="12"/>
      <c r="W29" s="14"/>
      <c r="Y29" s="13"/>
      <c r="Z29" s="12"/>
      <c r="AA29" s="14"/>
      <c r="AC29" s="13"/>
      <c r="AD29" s="12"/>
      <c r="AE29" s="14"/>
    </row>
    <row r="30" spans="1:31">
      <c r="A30" s="2"/>
      <c r="B30" s="2"/>
      <c r="D30" s="40">
        <v>7</v>
      </c>
      <c r="E30" s="18"/>
      <c r="F30" s="19"/>
      <c r="G30" s="20"/>
      <c r="H30" s="19"/>
      <c r="I30" s="18"/>
      <c r="J30" s="19"/>
      <c r="K30" s="20"/>
      <c r="L30" s="19"/>
      <c r="M30" s="18"/>
      <c r="N30" s="19"/>
      <c r="O30" s="20"/>
      <c r="P30" s="19"/>
      <c r="Q30" s="18"/>
      <c r="R30" s="19"/>
      <c r="S30" s="20"/>
      <c r="T30" s="19"/>
      <c r="U30" s="18"/>
      <c r="V30" s="19"/>
      <c r="W30" s="20"/>
      <c r="X30" s="19"/>
      <c r="Y30" s="18"/>
      <c r="Z30" s="19"/>
      <c r="AA30" s="20"/>
      <c r="AB30" s="19"/>
      <c r="AC30" s="53" t="s">
        <v>17</v>
      </c>
      <c r="AD30" s="54"/>
      <c r="AE30" s="55"/>
    </row>
    <row r="31" spans="1:31">
      <c r="A31" s="2"/>
      <c r="B31" s="2"/>
      <c r="D31" s="41"/>
      <c r="E31" s="13"/>
      <c r="F31" s="12"/>
      <c r="G31" s="14"/>
      <c r="H31" s="12"/>
      <c r="I31" s="13"/>
      <c r="J31" s="12"/>
      <c r="K31" s="14"/>
      <c r="L31" s="12"/>
      <c r="M31" s="13"/>
      <c r="N31" s="12"/>
      <c r="O31" s="14"/>
      <c r="P31" s="12"/>
      <c r="Q31" s="13"/>
      <c r="R31" s="12"/>
      <c r="S31" s="14"/>
      <c r="T31" s="12"/>
      <c r="U31" s="13"/>
      <c r="V31" s="12"/>
      <c r="W31" s="14"/>
      <c r="X31" s="12"/>
      <c r="Y31" s="13"/>
      <c r="Z31" s="12"/>
      <c r="AA31" s="14"/>
      <c r="AB31" s="12"/>
      <c r="AC31" s="2" t="s">
        <v>5</v>
      </c>
      <c r="AD31" s="2" t="s">
        <v>9</v>
      </c>
      <c r="AE31" s="5" t="s">
        <v>10</v>
      </c>
    </row>
    <row r="32" spans="1:31">
      <c r="A32" s="2"/>
      <c r="B32" s="2"/>
      <c r="D32" s="42"/>
      <c r="E32" s="15"/>
      <c r="F32" s="16"/>
      <c r="G32" s="17"/>
      <c r="H32" s="16"/>
      <c r="I32" s="15"/>
      <c r="J32" s="16"/>
      <c r="K32" s="17"/>
      <c r="L32" s="16"/>
      <c r="M32" s="15"/>
      <c r="N32" s="16"/>
      <c r="O32" s="17"/>
      <c r="P32" s="16"/>
      <c r="Q32" s="15"/>
      <c r="R32" s="16"/>
      <c r="S32" s="17"/>
      <c r="T32" s="16"/>
      <c r="U32" s="15"/>
      <c r="V32" s="16"/>
      <c r="W32" s="17"/>
      <c r="X32" s="16"/>
      <c r="Y32" s="15"/>
      <c r="Z32" s="16"/>
      <c r="AA32" s="17"/>
      <c r="AB32" s="16"/>
      <c r="AC32" s="5">
        <v>1931</v>
      </c>
      <c r="AD32" s="2">
        <f>B5</f>
        <v>18</v>
      </c>
      <c r="AE32" s="5">
        <f>(AE28/2)*B10</f>
        <v>14929920</v>
      </c>
    </row>
    <row r="33" spans="1:31">
      <c r="A33" s="2"/>
      <c r="B33" s="2"/>
      <c r="E33" s="13"/>
      <c r="F33" s="12"/>
      <c r="G33" s="14"/>
      <c r="I33" s="13"/>
      <c r="J33" s="12"/>
      <c r="K33" s="14"/>
      <c r="M33" s="13"/>
      <c r="N33" s="12"/>
      <c r="O33" s="14"/>
      <c r="Q33" s="13"/>
      <c r="R33" s="12"/>
      <c r="S33" s="14"/>
      <c r="U33" s="13"/>
      <c r="V33" s="12"/>
      <c r="W33" s="14"/>
      <c r="Y33" s="13"/>
      <c r="Z33" s="12"/>
      <c r="AA33" s="14"/>
      <c r="AC33" s="13"/>
      <c r="AD33" s="12"/>
      <c r="AE33" s="14"/>
    </row>
    <row r="34" spans="1:31">
      <c r="A34" s="2"/>
      <c r="B34" s="2"/>
      <c r="E34" s="13"/>
      <c r="F34" s="12"/>
      <c r="G34" s="14"/>
      <c r="I34" s="13"/>
      <c r="J34" s="12"/>
      <c r="K34" s="14"/>
      <c r="M34" s="13"/>
      <c r="N34" s="12"/>
      <c r="O34" s="14"/>
      <c r="Q34" s="13"/>
      <c r="R34" s="12"/>
      <c r="S34" s="14"/>
      <c r="U34" s="13"/>
      <c r="V34" s="12"/>
      <c r="W34" s="14"/>
      <c r="Y34" s="13"/>
      <c r="Z34" s="12"/>
      <c r="AA34" s="14"/>
      <c r="AC34" s="13"/>
      <c r="AD34" s="12"/>
      <c r="AE34" s="14"/>
    </row>
    <row r="35" spans="1:31">
      <c r="A35" s="2"/>
      <c r="B35" s="2"/>
      <c r="E35" s="13"/>
      <c r="F35" s="12"/>
      <c r="G35" s="14"/>
      <c r="I35" s="13"/>
      <c r="J35" s="12"/>
      <c r="K35" s="14"/>
      <c r="M35" s="13"/>
      <c r="N35" s="12"/>
      <c r="O35" s="14"/>
      <c r="Q35" s="13"/>
      <c r="R35" s="12"/>
      <c r="S35" s="14"/>
      <c r="U35" s="13"/>
      <c r="V35" s="12"/>
      <c r="W35" s="14"/>
      <c r="Y35" s="13"/>
      <c r="Z35" s="12"/>
      <c r="AA35" s="14"/>
      <c r="AC35" s="13"/>
      <c r="AD35" s="12"/>
      <c r="AE35" s="14"/>
    </row>
    <row r="36" spans="1:31">
      <c r="A36" s="2"/>
      <c r="B36" s="2"/>
      <c r="E36" s="13"/>
      <c r="F36" s="12"/>
      <c r="G36" s="14"/>
      <c r="I36" s="13"/>
      <c r="J36" s="12"/>
      <c r="K36" s="14"/>
      <c r="M36" s="13"/>
      <c r="N36" s="12"/>
      <c r="O36" s="14"/>
      <c r="Q36" s="13"/>
      <c r="R36" s="12"/>
      <c r="S36" s="14"/>
      <c r="U36" s="13"/>
      <c r="V36" s="12"/>
      <c r="W36" s="14"/>
      <c r="Y36" s="13"/>
      <c r="Z36" s="12"/>
      <c r="AA36" s="14"/>
      <c r="AC36" s="13"/>
      <c r="AD36" s="12"/>
      <c r="AE36" s="14"/>
    </row>
    <row r="37" spans="1:31">
      <c r="A37" s="2"/>
      <c r="B37" s="2"/>
      <c r="E37" s="13"/>
      <c r="F37" s="12"/>
      <c r="G37" s="14"/>
      <c r="I37" s="13"/>
      <c r="J37" s="12"/>
      <c r="K37" s="14"/>
      <c r="M37" s="13"/>
      <c r="N37" s="12"/>
      <c r="O37" s="14"/>
      <c r="Q37" s="13"/>
      <c r="R37" s="12"/>
      <c r="S37" s="14"/>
      <c r="U37" s="13"/>
      <c r="V37" s="12"/>
      <c r="W37" s="14"/>
      <c r="Y37" s="13"/>
      <c r="Z37" s="12"/>
      <c r="AA37" s="14"/>
      <c r="AC37" s="13"/>
      <c r="AD37" s="12"/>
      <c r="AE37" s="14"/>
    </row>
    <row r="38" spans="1:31">
      <c r="A38" s="2"/>
      <c r="B38" s="2"/>
      <c r="E38" s="13"/>
      <c r="F38" s="12"/>
      <c r="G38" s="14"/>
      <c r="I38" s="13"/>
      <c r="J38" s="12"/>
      <c r="K38" s="14"/>
      <c r="M38" s="13"/>
      <c r="N38" s="12"/>
      <c r="O38" s="14"/>
      <c r="Q38" s="13"/>
      <c r="R38" s="12"/>
      <c r="S38" s="14"/>
      <c r="U38" s="13"/>
      <c r="V38" s="12"/>
      <c r="W38" s="14"/>
      <c r="Y38" s="13"/>
      <c r="Z38" s="12"/>
      <c r="AA38" s="14"/>
      <c r="AC38" s="13"/>
      <c r="AD38" s="12"/>
      <c r="AE38" s="14"/>
    </row>
    <row r="39" spans="1:31">
      <c r="A39" s="2"/>
      <c r="B39" s="2"/>
      <c r="E39" s="33">
        <f>G8</f>
        <v>6000000</v>
      </c>
      <c r="F39" s="34"/>
      <c r="G39" s="35"/>
      <c r="I39" s="33">
        <f>K8+K12</f>
        <v>13200000</v>
      </c>
      <c r="J39" s="34"/>
      <c r="K39" s="35"/>
      <c r="M39" s="33">
        <f>O16+O12+O8</f>
        <v>21840000</v>
      </c>
      <c r="N39" s="34"/>
      <c r="O39" s="35"/>
      <c r="Q39" s="33">
        <f>S8+S12+S16+S20</f>
        <v>30480000</v>
      </c>
      <c r="R39" s="34"/>
      <c r="S39" s="35"/>
      <c r="U39" s="33">
        <f>W12+W16+W20+W24</f>
        <v>34848000</v>
      </c>
      <c r="V39" s="34"/>
      <c r="W39" s="35"/>
      <c r="Y39" s="33">
        <f>AA16+AA20+AA24+AA28</f>
        <v>40089600</v>
      </c>
      <c r="Z39" s="34"/>
      <c r="AA39" s="35"/>
      <c r="AC39" s="33">
        <f>AE20+AE24+AE28+AE32</f>
        <v>46379520</v>
      </c>
      <c r="AD39" s="34"/>
      <c r="AE39" s="35"/>
    </row>
    <row r="40" spans="1:31">
      <c r="A40" s="2"/>
      <c r="B40" s="2"/>
      <c r="E40" s="36"/>
      <c r="F40" s="37"/>
      <c r="G40" s="38"/>
      <c r="I40" s="36"/>
      <c r="J40" s="37"/>
      <c r="K40" s="38"/>
      <c r="M40" s="36"/>
      <c r="N40" s="37"/>
      <c r="O40" s="38"/>
      <c r="Q40" s="36"/>
      <c r="R40" s="37"/>
      <c r="S40" s="38"/>
      <c r="U40" s="36"/>
      <c r="V40" s="37"/>
      <c r="W40" s="38"/>
      <c r="Y40" s="36"/>
      <c r="Z40" s="37"/>
      <c r="AA40" s="38"/>
      <c r="AC40" s="36"/>
      <c r="AD40" s="37"/>
      <c r="AE40" s="38"/>
    </row>
  </sheetData>
  <mergeCells count="43">
    <mergeCell ref="E4:G4"/>
    <mergeCell ref="I4:K4"/>
    <mergeCell ref="I10:K10"/>
    <mergeCell ref="I6:K6"/>
    <mergeCell ref="M4:O4"/>
    <mergeCell ref="M6:O6"/>
    <mergeCell ref="M10:O10"/>
    <mergeCell ref="M14:O14"/>
    <mergeCell ref="Q4:S4"/>
    <mergeCell ref="Q6:S6"/>
    <mergeCell ref="Q10:S10"/>
    <mergeCell ref="Q14:S14"/>
    <mergeCell ref="Q18:S18"/>
    <mergeCell ref="U4:W4"/>
    <mergeCell ref="U10:W10"/>
    <mergeCell ref="U14:W14"/>
    <mergeCell ref="U18:W18"/>
    <mergeCell ref="U22:W22"/>
    <mergeCell ref="Y14:AA14"/>
    <mergeCell ref="Y18:AA18"/>
    <mergeCell ref="Y22:AA22"/>
    <mergeCell ref="Y26:AA26"/>
    <mergeCell ref="AC18:AE18"/>
    <mergeCell ref="AC4:AE4"/>
    <mergeCell ref="AC22:AE22"/>
    <mergeCell ref="AC26:AE26"/>
    <mergeCell ref="AC30:AE30"/>
    <mergeCell ref="AC39:AE40"/>
    <mergeCell ref="A1:AF2"/>
    <mergeCell ref="D6:D8"/>
    <mergeCell ref="D10:D12"/>
    <mergeCell ref="D14:D16"/>
    <mergeCell ref="D18:D20"/>
    <mergeCell ref="D22:D24"/>
    <mergeCell ref="D26:D28"/>
    <mergeCell ref="D30:D32"/>
    <mergeCell ref="E39:G40"/>
    <mergeCell ref="I39:K40"/>
    <mergeCell ref="M39:O40"/>
    <mergeCell ref="Q39:S40"/>
    <mergeCell ref="U39:W40"/>
    <mergeCell ref="Y39:AA40"/>
    <mergeCell ref="Y4:AA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40"/>
  <sheetViews>
    <sheetView showGridLines="0" zoomScale="40" zoomScaleNormal="40" workbookViewId="0">
      <selection activeCell="N77" activeCellId="1" sqref="K20 N77"/>
    </sheetView>
  </sheetViews>
  <sheetFormatPr defaultRowHeight="12"/>
  <cols>
    <col min="1" max="1" width="21.85546875" style="1" customWidth="1"/>
    <col min="2" max="2" width="10.5703125" style="1" customWidth="1"/>
    <col min="3" max="3" width="6.42578125" style="1" customWidth="1"/>
    <col min="4" max="4" width="5.85546875" style="1" customWidth="1"/>
    <col min="5" max="5" width="9" style="1" customWidth="1"/>
    <col min="6" max="6" width="8.140625" style="1" customWidth="1"/>
    <col min="7" max="7" width="10" style="1" bestFit="1" customWidth="1"/>
    <col min="8" max="8" width="3.42578125" style="1" customWidth="1"/>
    <col min="9" max="10" width="9.28515625" style="1" bestFit="1" customWidth="1"/>
    <col min="11" max="11" width="9.140625" style="1"/>
    <col min="12" max="12" width="4.42578125" style="1" customWidth="1"/>
    <col min="13" max="15" width="9.140625" style="1"/>
    <col min="16" max="16" width="3.42578125" style="1" customWidth="1"/>
    <col min="17" max="19" width="9.140625" style="1"/>
    <col min="20" max="20" width="4.28515625" style="1" customWidth="1"/>
    <col min="21" max="23" width="9.140625" style="1"/>
    <col min="24" max="24" width="4.140625" style="1" customWidth="1"/>
    <col min="25" max="27" width="9.140625" style="1"/>
    <col min="28" max="28" width="4.28515625" style="1" customWidth="1"/>
    <col min="29" max="16384" width="9.140625" style="1"/>
  </cols>
  <sheetData>
    <row r="1" spans="1:32">
      <c r="A1" s="39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 ht="14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32">
      <c r="A4" s="11" t="s">
        <v>0</v>
      </c>
      <c r="B4" s="11">
        <v>27404000</v>
      </c>
      <c r="C4" s="12"/>
      <c r="E4" s="43">
        <f>B9</f>
        <v>1920</v>
      </c>
      <c r="F4" s="43"/>
      <c r="G4" s="43"/>
      <c r="I4" s="43">
        <f>E4+B5</f>
        <v>1938</v>
      </c>
      <c r="J4" s="43"/>
      <c r="K4" s="43"/>
      <c r="M4" s="43">
        <f>I4+B5</f>
        <v>1956</v>
      </c>
      <c r="N4" s="43"/>
      <c r="O4" s="43"/>
      <c r="Q4" s="43">
        <f>M4+B5</f>
        <v>1974</v>
      </c>
      <c r="R4" s="43"/>
      <c r="S4" s="43"/>
      <c r="U4" s="43">
        <f>Q4+B5</f>
        <v>1992</v>
      </c>
      <c r="V4" s="43"/>
      <c r="W4" s="43"/>
      <c r="Y4" s="43">
        <f>U4+B5</f>
        <v>2010</v>
      </c>
      <c r="Z4" s="43"/>
      <c r="AA4" s="43"/>
      <c r="AC4" s="43">
        <f>Y4+B5</f>
        <v>2028</v>
      </c>
      <c r="AD4" s="43"/>
      <c r="AE4" s="43"/>
    </row>
    <row r="5" spans="1:32">
      <c r="A5" s="11" t="s">
        <v>2</v>
      </c>
      <c r="B5" s="11">
        <v>18</v>
      </c>
      <c r="C5" s="12"/>
      <c r="E5" s="13"/>
      <c r="F5" s="12"/>
      <c r="G5" s="14"/>
      <c r="H5" s="6"/>
      <c r="I5" s="13"/>
      <c r="J5" s="12"/>
      <c r="K5" s="14"/>
      <c r="M5" s="13"/>
      <c r="N5" s="12"/>
      <c r="O5" s="14"/>
      <c r="Q5" s="13"/>
      <c r="R5" s="12"/>
      <c r="S5" s="14"/>
      <c r="U5" s="13"/>
      <c r="V5" s="12"/>
      <c r="W5" s="14"/>
      <c r="Y5" s="13"/>
      <c r="Z5" s="12"/>
      <c r="AA5" s="14"/>
      <c r="AC5" s="13"/>
      <c r="AD5" s="12"/>
      <c r="AE5" s="14"/>
    </row>
    <row r="6" spans="1:32">
      <c r="A6" s="11" t="s">
        <v>1</v>
      </c>
      <c r="B6" s="11">
        <f>B5*4</f>
        <v>72</v>
      </c>
      <c r="C6" s="12"/>
      <c r="D6" s="40">
        <v>1</v>
      </c>
      <c r="E6" s="8" t="s">
        <v>11</v>
      </c>
      <c r="F6" s="9"/>
      <c r="G6" s="10"/>
      <c r="H6" s="28"/>
      <c r="I6" s="50" t="s">
        <v>11</v>
      </c>
      <c r="J6" s="51"/>
      <c r="K6" s="52"/>
      <c r="L6" s="19"/>
      <c r="M6" s="50" t="s">
        <v>11</v>
      </c>
      <c r="N6" s="51"/>
      <c r="O6" s="52"/>
      <c r="P6" s="19"/>
      <c r="Q6" s="50" t="s">
        <v>11</v>
      </c>
      <c r="R6" s="51"/>
      <c r="S6" s="52"/>
      <c r="U6" s="21"/>
      <c r="V6" s="7"/>
      <c r="W6" s="22"/>
      <c r="Y6" s="13"/>
      <c r="Z6" s="12"/>
      <c r="AA6" s="14"/>
      <c r="AC6" s="13"/>
      <c r="AD6" s="12"/>
      <c r="AE6" s="14"/>
    </row>
    <row r="7" spans="1:32">
      <c r="A7" s="11" t="s">
        <v>3</v>
      </c>
      <c r="B7" s="4">
        <v>0.5</v>
      </c>
      <c r="C7" s="26"/>
      <c r="D7" s="41"/>
      <c r="E7" s="11" t="s">
        <v>5</v>
      </c>
      <c r="F7" s="11" t="s">
        <v>9</v>
      </c>
      <c r="G7" s="5" t="s">
        <v>10</v>
      </c>
      <c r="H7" s="6"/>
      <c r="I7" s="11" t="s">
        <v>5</v>
      </c>
      <c r="J7" s="11" t="s">
        <v>9</v>
      </c>
      <c r="K7" s="5" t="s">
        <v>10</v>
      </c>
      <c r="L7" s="12"/>
      <c r="M7" s="11" t="s">
        <v>5</v>
      </c>
      <c r="N7" s="11" t="s">
        <v>9</v>
      </c>
      <c r="O7" s="5" t="s">
        <v>10</v>
      </c>
      <c r="P7" s="12"/>
      <c r="Q7" s="11" t="s">
        <v>5</v>
      </c>
      <c r="R7" s="11" t="s">
        <v>9</v>
      </c>
      <c r="S7" s="5" t="s">
        <v>10</v>
      </c>
      <c r="U7" s="23"/>
      <c r="V7" s="6"/>
      <c r="W7" s="24"/>
      <c r="Y7" s="13"/>
      <c r="Z7" s="12"/>
      <c r="AA7" s="14"/>
      <c r="AC7" s="13"/>
      <c r="AD7" s="12"/>
      <c r="AE7" s="14"/>
    </row>
    <row r="8" spans="1:32">
      <c r="A8" s="11" t="s">
        <v>4</v>
      </c>
      <c r="B8" s="4">
        <v>0.5</v>
      </c>
      <c r="C8" s="26"/>
      <c r="D8" s="42"/>
      <c r="E8" s="5">
        <f>B9</f>
        <v>1920</v>
      </c>
      <c r="F8" s="11">
        <f>$B$5</f>
        <v>18</v>
      </c>
      <c r="G8" s="5">
        <f>B4</f>
        <v>27404000</v>
      </c>
      <c r="H8" s="29"/>
      <c r="I8" s="5">
        <v>1931</v>
      </c>
      <c r="J8" s="11">
        <f>F8+B5</f>
        <v>36</v>
      </c>
      <c r="K8" s="5">
        <f>G8</f>
        <v>27404000</v>
      </c>
      <c r="L8" s="16"/>
      <c r="M8" s="5">
        <v>1931</v>
      </c>
      <c r="N8" s="11">
        <f>J8+B5</f>
        <v>54</v>
      </c>
      <c r="O8" s="5">
        <f>K8</f>
        <v>27404000</v>
      </c>
      <c r="P8" s="16"/>
      <c r="Q8" s="5">
        <v>1931</v>
      </c>
      <c r="R8" s="11">
        <f>N8+B5</f>
        <v>72</v>
      </c>
      <c r="S8" s="5">
        <f>O8</f>
        <v>27404000</v>
      </c>
      <c r="U8" s="23"/>
      <c r="V8" s="6"/>
      <c r="W8" s="24"/>
      <c r="Y8" s="13"/>
      <c r="Z8" s="12"/>
      <c r="AA8" s="14"/>
      <c r="AC8" s="13"/>
      <c r="AD8" s="12"/>
      <c r="AE8" s="14"/>
    </row>
    <row r="9" spans="1:32">
      <c r="A9" s="11" t="s">
        <v>6</v>
      </c>
      <c r="B9" s="11">
        <v>1920</v>
      </c>
      <c r="C9" s="12"/>
      <c r="D9" s="6"/>
      <c r="E9" s="13"/>
      <c r="F9" s="12"/>
      <c r="G9" s="14"/>
      <c r="H9" s="6"/>
      <c r="I9" s="23"/>
      <c r="J9" s="6"/>
      <c r="K9" s="14"/>
      <c r="M9" s="23"/>
      <c r="N9" s="6"/>
      <c r="O9" s="14"/>
      <c r="Q9" s="23"/>
      <c r="R9" s="6"/>
      <c r="S9" s="14"/>
      <c r="U9" s="23"/>
      <c r="V9" s="6"/>
      <c r="W9" s="14"/>
      <c r="Y9" s="13"/>
      <c r="Z9" s="12"/>
      <c r="AA9" s="14"/>
      <c r="AC9" s="13"/>
      <c r="AD9" s="12"/>
      <c r="AE9" s="14"/>
    </row>
    <row r="10" spans="1:32">
      <c r="A10" s="11" t="s">
        <v>8</v>
      </c>
      <c r="B10" s="11">
        <v>2.4</v>
      </c>
      <c r="C10" s="12"/>
      <c r="D10" s="40">
        <v>2</v>
      </c>
      <c r="E10" s="18"/>
      <c r="F10" s="19"/>
      <c r="G10" s="20"/>
      <c r="H10" s="28"/>
      <c r="I10" s="53" t="s">
        <v>12</v>
      </c>
      <c r="J10" s="54"/>
      <c r="K10" s="55"/>
      <c r="L10" s="19"/>
      <c r="M10" s="53" t="s">
        <v>12</v>
      </c>
      <c r="N10" s="54"/>
      <c r="O10" s="55"/>
      <c r="P10" s="19"/>
      <c r="Q10" s="53" t="s">
        <v>12</v>
      </c>
      <c r="R10" s="54"/>
      <c r="S10" s="55"/>
      <c r="T10" s="19"/>
      <c r="U10" s="53" t="s">
        <v>12</v>
      </c>
      <c r="V10" s="54"/>
      <c r="W10" s="55"/>
      <c r="Y10" s="21"/>
      <c r="Z10" s="7"/>
      <c r="AA10" s="22"/>
      <c r="AC10" s="13"/>
      <c r="AD10" s="12"/>
      <c r="AE10" s="14"/>
    </row>
    <row r="11" spans="1:32">
      <c r="D11" s="41"/>
      <c r="E11" s="13"/>
      <c r="F11" s="12"/>
      <c r="G11" s="14"/>
      <c r="H11" s="6"/>
      <c r="I11" s="11" t="s">
        <v>5</v>
      </c>
      <c r="J11" s="11" t="s">
        <v>9</v>
      </c>
      <c r="K11" s="5" t="s">
        <v>10</v>
      </c>
      <c r="L11" s="12"/>
      <c r="M11" s="11" t="s">
        <v>5</v>
      </c>
      <c r="N11" s="11" t="s">
        <v>9</v>
      </c>
      <c r="O11" s="5" t="s">
        <v>10</v>
      </c>
      <c r="P11" s="12"/>
      <c r="Q11" s="11" t="s">
        <v>5</v>
      </c>
      <c r="R11" s="11" t="s">
        <v>9</v>
      </c>
      <c r="S11" s="5" t="s">
        <v>10</v>
      </c>
      <c r="T11" s="12"/>
      <c r="U11" s="11" t="s">
        <v>5</v>
      </c>
      <c r="V11" s="11" t="s">
        <v>9</v>
      </c>
      <c r="W11" s="5" t="s">
        <v>10</v>
      </c>
      <c r="Y11" s="23"/>
      <c r="Z11" s="6"/>
      <c r="AA11" s="24"/>
      <c r="AC11" s="13"/>
      <c r="AD11" s="12"/>
      <c r="AE11" s="14"/>
    </row>
    <row r="12" spans="1:32">
      <c r="D12" s="42"/>
      <c r="E12" s="15"/>
      <c r="F12" s="16"/>
      <c r="G12" s="17"/>
      <c r="H12" s="29"/>
      <c r="I12" s="5">
        <v>1931</v>
      </c>
      <c r="J12" s="11">
        <f>$B$5</f>
        <v>18</v>
      </c>
      <c r="K12" s="5">
        <f>(K8/2)*B10</f>
        <v>32884800</v>
      </c>
      <c r="L12" s="16"/>
      <c r="M12" s="5">
        <v>1931</v>
      </c>
      <c r="N12" s="11">
        <f>J12+B5</f>
        <v>36</v>
      </c>
      <c r="O12" s="5">
        <f>K12</f>
        <v>32884800</v>
      </c>
      <c r="P12" s="16"/>
      <c r="Q12" s="5">
        <v>1931</v>
      </c>
      <c r="R12" s="11">
        <f>N12+B5</f>
        <v>54</v>
      </c>
      <c r="S12" s="5">
        <f>O12</f>
        <v>32884800</v>
      </c>
      <c r="T12" s="16"/>
      <c r="U12" s="5">
        <v>1931</v>
      </c>
      <c r="V12" s="11">
        <f>R12+B5</f>
        <v>72</v>
      </c>
      <c r="W12" s="5">
        <f>S12</f>
        <v>32884800</v>
      </c>
      <c r="Y12" s="23"/>
      <c r="Z12" s="6"/>
      <c r="AA12" s="24"/>
      <c r="AC12" s="13"/>
      <c r="AD12" s="12"/>
      <c r="AE12" s="14"/>
    </row>
    <row r="13" spans="1:32">
      <c r="A13" s="11" t="s">
        <v>7</v>
      </c>
      <c r="B13" s="11" t="s">
        <v>18</v>
      </c>
      <c r="E13" s="13"/>
      <c r="F13" s="12"/>
      <c r="G13" s="14"/>
      <c r="H13" s="6"/>
      <c r="I13" s="23"/>
      <c r="J13" s="6"/>
      <c r="K13" s="14"/>
      <c r="M13" s="13"/>
      <c r="N13" s="12"/>
      <c r="O13" s="14"/>
      <c r="Q13" s="13"/>
      <c r="R13" s="12"/>
      <c r="S13" s="14"/>
      <c r="U13" s="13"/>
      <c r="V13" s="12"/>
      <c r="W13" s="14"/>
      <c r="Y13" s="13"/>
      <c r="Z13" s="12"/>
      <c r="AA13" s="14"/>
      <c r="AC13" s="13"/>
      <c r="AD13" s="12"/>
      <c r="AE13" s="14"/>
    </row>
    <row r="14" spans="1:32">
      <c r="A14" s="3">
        <f>E39</f>
        <v>27404000</v>
      </c>
      <c r="B14" s="11">
        <f>B9</f>
        <v>1920</v>
      </c>
      <c r="D14" s="40">
        <v>3</v>
      </c>
      <c r="E14" s="18"/>
      <c r="F14" s="19"/>
      <c r="G14" s="30"/>
      <c r="H14" s="28"/>
      <c r="I14" s="27"/>
      <c r="J14" s="28"/>
      <c r="K14" s="20"/>
      <c r="L14" s="19"/>
      <c r="M14" s="56" t="s">
        <v>13</v>
      </c>
      <c r="N14" s="57"/>
      <c r="O14" s="58"/>
      <c r="P14" s="19"/>
      <c r="Q14" s="56" t="s">
        <v>13</v>
      </c>
      <c r="R14" s="57"/>
      <c r="S14" s="58"/>
      <c r="T14" s="19"/>
      <c r="U14" s="56" t="s">
        <v>13</v>
      </c>
      <c r="V14" s="57"/>
      <c r="W14" s="58"/>
      <c r="X14" s="19"/>
      <c r="Y14" s="56" t="s">
        <v>13</v>
      </c>
      <c r="Z14" s="57"/>
      <c r="AA14" s="58"/>
      <c r="AC14" s="13"/>
      <c r="AD14" s="12"/>
      <c r="AE14" s="14"/>
    </row>
    <row r="15" spans="1:32">
      <c r="A15" s="3">
        <f>I39</f>
        <v>60288800</v>
      </c>
      <c r="B15" s="11">
        <f>I4</f>
        <v>1938</v>
      </c>
      <c r="D15" s="41"/>
      <c r="E15" s="13"/>
      <c r="F15" s="12"/>
      <c r="G15" s="24"/>
      <c r="H15" s="6"/>
      <c r="I15" s="23"/>
      <c r="J15" s="6"/>
      <c r="K15" s="14"/>
      <c r="L15" s="12"/>
      <c r="M15" s="11" t="s">
        <v>5</v>
      </c>
      <c r="N15" s="11" t="s">
        <v>9</v>
      </c>
      <c r="O15" s="5" t="s">
        <v>10</v>
      </c>
      <c r="P15" s="12"/>
      <c r="Q15" s="11" t="s">
        <v>5</v>
      </c>
      <c r="R15" s="11" t="s">
        <v>9</v>
      </c>
      <c r="S15" s="5" t="s">
        <v>10</v>
      </c>
      <c r="T15" s="12"/>
      <c r="U15" s="11" t="s">
        <v>5</v>
      </c>
      <c r="V15" s="11" t="s">
        <v>9</v>
      </c>
      <c r="W15" s="5" t="s">
        <v>10</v>
      </c>
      <c r="X15" s="12"/>
      <c r="Y15" s="11" t="s">
        <v>5</v>
      </c>
      <c r="Z15" s="11" t="s">
        <v>9</v>
      </c>
      <c r="AA15" s="5" t="s">
        <v>10</v>
      </c>
      <c r="AC15" s="13"/>
      <c r="AD15" s="12"/>
      <c r="AE15" s="14"/>
    </row>
    <row r="16" spans="1:32">
      <c r="A16" s="3">
        <f>M39</f>
        <v>99750560</v>
      </c>
      <c r="B16" s="11">
        <f>M4</f>
        <v>1956</v>
      </c>
      <c r="D16" s="42"/>
      <c r="E16" s="15"/>
      <c r="F16" s="16"/>
      <c r="G16" s="17"/>
      <c r="H16" s="16"/>
      <c r="I16" s="15"/>
      <c r="J16" s="16"/>
      <c r="K16" s="17"/>
      <c r="L16" s="16"/>
      <c r="M16" s="5">
        <v>1931</v>
      </c>
      <c r="N16" s="11">
        <f>B5</f>
        <v>18</v>
      </c>
      <c r="O16" s="5">
        <f>(O12/2)*B10</f>
        <v>39461760</v>
      </c>
      <c r="P16" s="16"/>
      <c r="Q16" s="5">
        <v>1931</v>
      </c>
      <c r="R16" s="11">
        <f>N16+B5</f>
        <v>36</v>
      </c>
      <c r="S16" s="5">
        <f>O16</f>
        <v>39461760</v>
      </c>
      <c r="T16" s="16"/>
      <c r="U16" s="5">
        <v>1931</v>
      </c>
      <c r="V16" s="11">
        <f>R16+B5</f>
        <v>54</v>
      </c>
      <c r="W16" s="5">
        <f>S16</f>
        <v>39461760</v>
      </c>
      <c r="X16" s="16"/>
      <c r="Y16" s="5">
        <v>1931</v>
      </c>
      <c r="Z16" s="11">
        <f>V16+B5</f>
        <v>72</v>
      </c>
      <c r="AA16" s="5">
        <f>W16</f>
        <v>39461760</v>
      </c>
      <c r="AC16" s="13"/>
      <c r="AD16" s="12"/>
      <c r="AE16" s="14"/>
    </row>
    <row r="17" spans="1:31">
      <c r="A17" s="3">
        <f>Q39</f>
        <v>139212320</v>
      </c>
      <c r="B17" s="11">
        <f>Q4</f>
        <v>1974</v>
      </c>
      <c r="E17" s="13"/>
      <c r="F17" s="12"/>
      <c r="G17" s="14"/>
      <c r="I17" s="13"/>
      <c r="J17" s="12"/>
      <c r="K17" s="14"/>
      <c r="M17" s="13"/>
      <c r="N17" s="12"/>
      <c r="O17" s="14"/>
      <c r="Q17" s="13"/>
      <c r="R17" s="12"/>
      <c r="S17" s="14"/>
      <c r="U17" s="13"/>
      <c r="V17" s="12"/>
      <c r="W17" s="14"/>
      <c r="Y17" s="13"/>
      <c r="Z17" s="12"/>
      <c r="AA17" s="14"/>
      <c r="AC17" s="13"/>
      <c r="AD17" s="12"/>
      <c r="AE17" s="14"/>
    </row>
    <row r="18" spans="1:31">
      <c r="A18" s="3">
        <f>U39</f>
        <v>159162432</v>
      </c>
      <c r="B18" s="11">
        <f>U4</f>
        <v>1992</v>
      </c>
      <c r="D18" s="40">
        <v>4</v>
      </c>
      <c r="E18" s="18"/>
      <c r="F18" s="19"/>
      <c r="G18" s="20"/>
      <c r="H18" s="19"/>
      <c r="I18" s="18"/>
      <c r="J18" s="19"/>
      <c r="K18" s="20"/>
      <c r="L18" s="19"/>
      <c r="M18" s="18"/>
      <c r="N18" s="19"/>
      <c r="O18" s="20"/>
      <c r="P18" s="19"/>
      <c r="Q18" s="44" t="s">
        <v>14</v>
      </c>
      <c r="R18" s="45"/>
      <c r="S18" s="46"/>
      <c r="T18" s="19"/>
      <c r="U18" s="44" t="s">
        <v>14</v>
      </c>
      <c r="V18" s="45"/>
      <c r="W18" s="46"/>
      <c r="X18" s="19"/>
      <c r="Y18" s="44" t="s">
        <v>14</v>
      </c>
      <c r="Z18" s="45"/>
      <c r="AA18" s="46"/>
      <c r="AB18" s="19"/>
      <c r="AC18" s="44" t="s">
        <v>14</v>
      </c>
      <c r="AD18" s="45"/>
      <c r="AE18" s="46"/>
    </row>
    <row r="19" spans="1:31">
      <c r="A19" s="3">
        <f>Y39</f>
        <v>183102566.40000001</v>
      </c>
      <c r="B19" s="11">
        <f>Y4</f>
        <v>2010</v>
      </c>
      <c r="D19" s="41"/>
      <c r="E19" s="13"/>
      <c r="F19" s="12"/>
      <c r="G19" s="14"/>
      <c r="H19" s="12"/>
      <c r="I19" s="13"/>
      <c r="J19" s="12"/>
      <c r="K19" s="14"/>
      <c r="L19" s="12"/>
      <c r="M19" s="13"/>
      <c r="N19" s="12"/>
      <c r="O19" s="14"/>
      <c r="P19" s="12"/>
      <c r="Q19" s="11" t="s">
        <v>5</v>
      </c>
      <c r="R19" s="11" t="s">
        <v>9</v>
      </c>
      <c r="S19" s="5" t="s">
        <v>10</v>
      </c>
      <c r="T19" s="12"/>
      <c r="U19" s="11" t="s">
        <v>5</v>
      </c>
      <c r="V19" s="11" t="s">
        <v>9</v>
      </c>
      <c r="W19" s="5" t="s">
        <v>10</v>
      </c>
      <c r="X19" s="12"/>
      <c r="Y19" s="11" t="s">
        <v>5</v>
      </c>
      <c r="Z19" s="11" t="s">
        <v>9</v>
      </c>
      <c r="AA19" s="5" t="s">
        <v>10</v>
      </c>
      <c r="AB19" s="12"/>
      <c r="AC19" s="11" t="s">
        <v>5</v>
      </c>
      <c r="AD19" s="11" t="s">
        <v>9</v>
      </c>
      <c r="AE19" s="5" t="s">
        <v>10</v>
      </c>
    </row>
    <row r="20" spans="1:31">
      <c r="A20" s="3">
        <f>AC39</f>
        <v>211830727.68000001</v>
      </c>
      <c r="B20" s="11">
        <f>AC4</f>
        <v>2028</v>
      </c>
      <c r="D20" s="42"/>
      <c r="E20" s="15"/>
      <c r="F20" s="16"/>
      <c r="G20" s="17"/>
      <c r="H20" s="16"/>
      <c r="I20" s="15"/>
      <c r="J20" s="16"/>
      <c r="K20" s="17"/>
      <c r="L20" s="16"/>
      <c r="M20" s="15"/>
      <c r="N20" s="16"/>
      <c r="O20" s="17"/>
      <c r="P20" s="16"/>
      <c r="Q20" s="5">
        <v>1931</v>
      </c>
      <c r="R20" s="11">
        <f>B5</f>
        <v>18</v>
      </c>
      <c r="S20" s="5">
        <f>(S16/2)*2</f>
        <v>39461760</v>
      </c>
      <c r="T20" s="16"/>
      <c r="U20" s="5">
        <v>1931</v>
      </c>
      <c r="V20" s="11">
        <f>R20+B5</f>
        <v>36</v>
      </c>
      <c r="W20" s="5">
        <f>S20</f>
        <v>39461760</v>
      </c>
      <c r="X20" s="16"/>
      <c r="Y20" s="5">
        <v>1931</v>
      </c>
      <c r="Z20" s="11">
        <f>V20+B5</f>
        <v>54</v>
      </c>
      <c r="AA20" s="5">
        <f>W20</f>
        <v>39461760</v>
      </c>
      <c r="AB20" s="16"/>
      <c r="AC20" s="5">
        <v>1931</v>
      </c>
      <c r="AD20" s="11">
        <f>Z20+B5</f>
        <v>72</v>
      </c>
      <c r="AE20" s="5">
        <f>AA20</f>
        <v>39461760</v>
      </c>
    </row>
    <row r="21" spans="1:31">
      <c r="A21" s="11"/>
      <c r="B21" s="11"/>
      <c r="E21" s="13"/>
      <c r="F21" s="12"/>
      <c r="G21" s="14"/>
      <c r="I21" s="13"/>
      <c r="J21" s="12"/>
      <c r="K21" s="14"/>
      <c r="M21" s="13"/>
      <c r="N21" s="12"/>
      <c r="O21" s="14"/>
      <c r="Q21" s="13"/>
      <c r="R21" s="12"/>
      <c r="S21" s="14"/>
      <c r="U21" s="13"/>
      <c r="V21" s="12"/>
      <c r="W21" s="14"/>
      <c r="Y21" s="13"/>
      <c r="Z21" s="12"/>
      <c r="AA21" s="14"/>
      <c r="AC21" s="13"/>
      <c r="AD21" s="12"/>
      <c r="AE21" s="14"/>
    </row>
    <row r="22" spans="1:31">
      <c r="A22" s="11"/>
      <c r="B22" s="11"/>
      <c r="D22" s="40">
        <v>5</v>
      </c>
      <c r="E22" s="18"/>
      <c r="F22" s="19"/>
      <c r="G22" s="20"/>
      <c r="H22" s="19"/>
      <c r="I22" s="18"/>
      <c r="J22" s="19"/>
      <c r="K22" s="20"/>
      <c r="L22" s="19"/>
      <c r="M22" s="18"/>
      <c r="N22" s="19"/>
      <c r="O22" s="20"/>
      <c r="P22" s="19"/>
      <c r="Q22" s="18"/>
      <c r="R22" s="19"/>
      <c r="S22" s="20"/>
      <c r="T22" s="19"/>
      <c r="U22" s="47" t="s">
        <v>15</v>
      </c>
      <c r="V22" s="48"/>
      <c r="W22" s="49"/>
      <c r="X22" s="19"/>
      <c r="Y22" s="47" t="s">
        <v>15</v>
      </c>
      <c r="Z22" s="48"/>
      <c r="AA22" s="49"/>
      <c r="AB22" s="19"/>
      <c r="AC22" s="47" t="s">
        <v>15</v>
      </c>
      <c r="AD22" s="48"/>
      <c r="AE22" s="49"/>
    </row>
    <row r="23" spans="1:31">
      <c r="A23" s="11"/>
      <c r="B23" s="11"/>
      <c r="D23" s="41"/>
      <c r="E23" s="13"/>
      <c r="F23" s="12"/>
      <c r="G23" s="14"/>
      <c r="H23" s="12"/>
      <c r="I23" s="13"/>
      <c r="J23" s="12"/>
      <c r="K23" s="14"/>
      <c r="L23" s="12"/>
      <c r="M23" s="13"/>
      <c r="N23" s="12"/>
      <c r="O23" s="14"/>
      <c r="P23" s="12"/>
      <c r="Q23" s="13"/>
      <c r="R23" s="12"/>
      <c r="S23" s="14"/>
      <c r="T23" s="12"/>
      <c r="U23" s="11" t="s">
        <v>5</v>
      </c>
      <c r="V23" s="11" t="s">
        <v>9</v>
      </c>
      <c r="W23" s="5" t="s">
        <v>10</v>
      </c>
      <c r="X23" s="12"/>
      <c r="Y23" s="11" t="s">
        <v>5</v>
      </c>
      <c r="Z23" s="11" t="s">
        <v>9</v>
      </c>
      <c r="AA23" s="5" t="s">
        <v>10</v>
      </c>
      <c r="AB23" s="12"/>
      <c r="AC23" s="11" t="s">
        <v>5</v>
      </c>
      <c r="AD23" s="11" t="s">
        <v>9</v>
      </c>
      <c r="AE23" s="5" t="s">
        <v>10</v>
      </c>
    </row>
    <row r="24" spans="1:31">
      <c r="A24" s="11"/>
      <c r="B24" s="11"/>
      <c r="D24" s="42"/>
      <c r="E24" s="15"/>
      <c r="F24" s="16"/>
      <c r="G24" s="17"/>
      <c r="H24" s="16"/>
      <c r="I24" s="15"/>
      <c r="J24" s="16"/>
      <c r="K24" s="17"/>
      <c r="L24" s="16"/>
      <c r="M24" s="15"/>
      <c r="N24" s="16"/>
      <c r="O24" s="17"/>
      <c r="P24" s="16"/>
      <c r="Q24" s="15"/>
      <c r="R24" s="16"/>
      <c r="S24" s="17"/>
      <c r="T24" s="16"/>
      <c r="U24" s="5">
        <v>1931</v>
      </c>
      <c r="V24" s="11">
        <f>B5</f>
        <v>18</v>
      </c>
      <c r="W24" s="5">
        <f>(W20/2)*B10</f>
        <v>47354112</v>
      </c>
      <c r="X24" s="16"/>
      <c r="Y24" s="5">
        <v>1931</v>
      </c>
      <c r="Z24" s="11">
        <f>V24+B5</f>
        <v>36</v>
      </c>
      <c r="AA24" s="5">
        <f>W24</f>
        <v>47354112</v>
      </c>
      <c r="AB24" s="16"/>
      <c r="AC24" s="5">
        <v>1931</v>
      </c>
      <c r="AD24" s="11">
        <f>Z24+B5</f>
        <v>54</v>
      </c>
      <c r="AE24" s="5">
        <f>AA24</f>
        <v>47354112</v>
      </c>
    </row>
    <row r="25" spans="1:31">
      <c r="A25" s="11"/>
      <c r="B25" s="11"/>
      <c r="E25" s="13"/>
      <c r="F25" s="12"/>
      <c r="G25" s="14"/>
      <c r="I25" s="13"/>
      <c r="J25" s="12"/>
      <c r="K25" s="14"/>
      <c r="M25" s="13"/>
      <c r="N25" s="12"/>
      <c r="O25" s="14"/>
      <c r="Q25" s="13"/>
      <c r="R25" s="12"/>
      <c r="S25" s="14"/>
      <c r="U25" s="13"/>
      <c r="V25" s="12"/>
      <c r="W25" s="14"/>
      <c r="Y25" s="13"/>
      <c r="Z25" s="12"/>
      <c r="AA25" s="14"/>
      <c r="AC25" s="13"/>
      <c r="AD25" s="12"/>
      <c r="AE25" s="14"/>
    </row>
    <row r="26" spans="1:31">
      <c r="A26" s="11"/>
      <c r="B26" s="11"/>
      <c r="D26" s="40">
        <v>6</v>
      </c>
      <c r="E26" s="18"/>
      <c r="F26" s="19"/>
      <c r="G26" s="20"/>
      <c r="H26" s="19"/>
      <c r="I26" s="18"/>
      <c r="J26" s="19"/>
      <c r="K26" s="20"/>
      <c r="L26" s="19"/>
      <c r="M26" s="18"/>
      <c r="N26" s="19"/>
      <c r="O26" s="20"/>
      <c r="P26" s="19"/>
      <c r="Q26" s="18"/>
      <c r="R26" s="19"/>
      <c r="S26" s="20"/>
      <c r="T26" s="19"/>
      <c r="U26" s="18"/>
      <c r="V26" s="19"/>
      <c r="W26" s="20"/>
      <c r="X26" s="19"/>
      <c r="Y26" s="50" t="s">
        <v>16</v>
      </c>
      <c r="Z26" s="51"/>
      <c r="AA26" s="52"/>
      <c r="AB26" s="19"/>
      <c r="AC26" s="50" t="s">
        <v>16</v>
      </c>
      <c r="AD26" s="51"/>
      <c r="AE26" s="52"/>
    </row>
    <row r="27" spans="1:31">
      <c r="A27" s="11"/>
      <c r="B27" s="11"/>
      <c r="D27" s="41"/>
      <c r="E27" s="13"/>
      <c r="F27" s="12"/>
      <c r="G27" s="14"/>
      <c r="H27" s="12"/>
      <c r="I27" s="13"/>
      <c r="J27" s="12"/>
      <c r="K27" s="14"/>
      <c r="L27" s="12"/>
      <c r="M27" s="13"/>
      <c r="N27" s="12"/>
      <c r="O27" s="14"/>
      <c r="P27" s="12"/>
      <c r="Q27" s="13"/>
      <c r="R27" s="12"/>
      <c r="S27" s="14"/>
      <c r="T27" s="12"/>
      <c r="U27" s="13"/>
      <c r="V27" s="12"/>
      <c r="W27" s="14"/>
      <c r="X27" s="12"/>
      <c r="Y27" s="11" t="s">
        <v>5</v>
      </c>
      <c r="Z27" s="11" t="s">
        <v>9</v>
      </c>
      <c r="AA27" s="5" t="s">
        <v>10</v>
      </c>
      <c r="AB27" s="12"/>
      <c r="AC27" s="11" t="s">
        <v>5</v>
      </c>
      <c r="AD27" s="11" t="s">
        <v>9</v>
      </c>
      <c r="AE27" s="5" t="s">
        <v>10</v>
      </c>
    </row>
    <row r="28" spans="1:31">
      <c r="A28" s="11"/>
      <c r="B28" s="11"/>
      <c r="D28" s="42"/>
      <c r="E28" s="15"/>
      <c r="F28" s="16"/>
      <c r="G28" s="17"/>
      <c r="H28" s="16"/>
      <c r="I28" s="15"/>
      <c r="J28" s="16"/>
      <c r="K28" s="17"/>
      <c r="L28" s="16"/>
      <c r="M28" s="15"/>
      <c r="N28" s="16"/>
      <c r="O28" s="17"/>
      <c r="P28" s="16"/>
      <c r="Q28" s="15"/>
      <c r="R28" s="16"/>
      <c r="S28" s="17"/>
      <c r="T28" s="16"/>
      <c r="U28" s="15"/>
      <c r="V28" s="16"/>
      <c r="W28" s="17"/>
      <c r="X28" s="16"/>
      <c r="Y28" s="5">
        <v>1931</v>
      </c>
      <c r="Z28" s="11">
        <f>B5</f>
        <v>18</v>
      </c>
      <c r="AA28" s="5">
        <f>(AA24/2)*B10</f>
        <v>56824934.399999999</v>
      </c>
      <c r="AB28" s="16"/>
      <c r="AC28" s="5">
        <v>1931</v>
      </c>
      <c r="AD28" s="11">
        <f>Z28+B5</f>
        <v>36</v>
      </c>
      <c r="AE28" s="5">
        <f>AA28</f>
        <v>56824934.399999999</v>
      </c>
    </row>
    <row r="29" spans="1:31">
      <c r="A29" s="11"/>
      <c r="B29" s="11"/>
      <c r="E29" s="13"/>
      <c r="F29" s="12"/>
      <c r="G29" s="14"/>
      <c r="I29" s="13"/>
      <c r="J29" s="12"/>
      <c r="K29" s="14"/>
      <c r="M29" s="13"/>
      <c r="N29" s="12"/>
      <c r="O29" s="14"/>
      <c r="Q29" s="13"/>
      <c r="R29" s="12"/>
      <c r="S29" s="14"/>
      <c r="U29" s="13"/>
      <c r="V29" s="12"/>
      <c r="W29" s="14"/>
      <c r="Y29" s="13"/>
      <c r="Z29" s="12"/>
      <c r="AA29" s="14"/>
      <c r="AC29" s="13"/>
      <c r="AD29" s="12"/>
      <c r="AE29" s="14"/>
    </row>
    <row r="30" spans="1:31">
      <c r="A30" s="11"/>
      <c r="B30" s="11"/>
      <c r="D30" s="40">
        <v>7</v>
      </c>
      <c r="E30" s="18"/>
      <c r="F30" s="19"/>
      <c r="G30" s="20"/>
      <c r="H30" s="19"/>
      <c r="I30" s="18"/>
      <c r="J30" s="19"/>
      <c r="K30" s="20"/>
      <c r="L30" s="19"/>
      <c r="M30" s="18"/>
      <c r="N30" s="19"/>
      <c r="O30" s="20"/>
      <c r="P30" s="19"/>
      <c r="Q30" s="18"/>
      <c r="R30" s="19"/>
      <c r="S30" s="20"/>
      <c r="T30" s="19"/>
      <c r="U30" s="18"/>
      <c r="V30" s="19"/>
      <c r="W30" s="20"/>
      <c r="X30" s="19"/>
      <c r="Y30" s="18"/>
      <c r="Z30" s="19"/>
      <c r="AA30" s="20"/>
      <c r="AB30" s="19"/>
      <c r="AC30" s="53" t="s">
        <v>17</v>
      </c>
      <c r="AD30" s="54"/>
      <c r="AE30" s="55"/>
    </row>
    <row r="31" spans="1:31">
      <c r="A31" s="11"/>
      <c r="B31" s="11"/>
      <c r="D31" s="41"/>
      <c r="E31" s="13"/>
      <c r="F31" s="12"/>
      <c r="G31" s="14"/>
      <c r="H31" s="12"/>
      <c r="I31" s="13"/>
      <c r="J31" s="12"/>
      <c r="K31" s="14"/>
      <c r="L31" s="12"/>
      <c r="M31" s="13"/>
      <c r="N31" s="12"/>
      <c r="O31" s="14"/>
      <c r="P31" s="12"/>
      <c r="Q31" s="13"/>
      <c r="R31" s="12"/>
      <c r="S31" s="14"/>
      <c r="T31" s="12"/>
      <c r="U31" s="13"/>
      <c r="V31" s="12"/>
      <c r="W31" s="14"/>
      <c r="X31" s="12"/>
      <c r="Y31" s="13"/>
      <c r="Z31" s="12"/>
      <c r="AA31" s="14"/>
      <c r="AB31" s="12"/>
      <c r="AC31" s="11" t="s">
        <v>5</v>
      </c>
      <c r="AD31" s="11" t="s">
        <v>9</v>
      </c>
      <c r="AE31" s="5" t="s">
        <v>10</v>
      </c>
    </row>
    <row r="32" spans="1:31">
      <c r="A32" s="11"/>
      <c r="B32" s="11"/>
      <c r="D32" s="42"/>
      <c r="E32" s="15"/>
      <c r="F32" s="16"/>
      <c r="G32" s="17"/>
      <c r="H32" s="16"/>
      <c r="I32" s="15"/>
      <c r="J32" s="16"/>
      <c r="K32" s="17"/>
      <c r="L32" s="16"/>
      <c r="M32" s="15"/>
      <c r="N32" s="16"/>
      <c r="O32" s="17"/>
      <c r="P32" s="16"/>
      <c r="Q32" s="15"/>
      <c r="R32" s="16"/>
      <c r="S32" s="17"/>
      <c r="T32" s="16"/>
      <c r="U32" s="15"/>
      <c r="V32" s="16"/>
      <c r="W32" s="17"/>
      <c r="X32" s="16"/>
      <c r="Y32" s="15"/>
      <c r="Z32" s="16"/>
      <c r="AA32" s="17"/>
      <c r="AB32" s="16"/>
      <c r="AC32" s="5">
        <v>1931</v>
      </c>
      <c r="AD32" s="11">
        <f>B5</f>
        <v>18</v>
      </c>
      <c r="AE32" s="5">
        <f>(AE28/2)*B10</f>
        <v>68189921.280000001</v>
      </c>
    </row>
    <row r="33" spans="1:31">
      <c r="A33" s="11"/>
      <c r="B33" s="11"/>
      <c r="E33" s="13"/>
      <c r="F33" s="12"/>
      <c r="G33" s="14"/>
      <c r="I33" s="13"/>
      <c r="J33" s="12"/>
      <c r="K33" s="14"/>
      <c r="M33" s="13"/>
      <c r="N33" s="12"/>
      <c r="O33" s="14"/>
      <c r="Q33" s="13"/>
      <c r="R33" s="12"/>
      <c r="S33" s="14"/>
      <c r="U33" s="13"/>
      <c r="V33" s="12"/>
      <c r="W33" s="14"/>
      <c r="Y33" s="13"/>
      <c r="Z33" s="12"/>
      <c r="AA33" s="14"/>
      <c r="AC33" s="13"/>
      <c r="AD33" s="12"/>
      <c r="AE33" s="14"/>
    </row>
    <row r="34" spans="1:31">
      <c r="A34" s="11"/>
      <c r="B34" s="11"/>
      <c r="E34" s="13"/>
      <c r="F34" s="12"/>
      <c r="G34" s="14"/>
      <c r="I34" s="13"/>
      <c r="J34" s="12"/>
      <c r="K34" s="14"/>
      <c r="M34" s="13"/>
      <c r="N34" s="12"/>
      <c r="O34" s="14"/>
      <c r="Q34" s="13"/>
      <c r="R34" s="12"/>
      <c r="S34" s="14"/>
      <c r="U34" s="13"/>
      <c r="V34" s="12"/>
      <c r="W34" s="14"/>
      <c r="Y34" s="13"/>
      <c r="Z34" s="12"/>
      <c r="AA34" s="14"/>
      <c r="AC34" s="13"/>
      <c r="AD34" s="12"/>
      <c r="AE34" s="14"/>
    </row>
    <row r="35" spans="1:31">
      <c r="A35" s="11"/>
      <c r="B35" s="11"/>
      <c r="E35" s="13"/>
      <c r="F35" s="12"/>
      <c r="G35" s="14"/>
      <c r="I35" s="13"/>
      <c r="J35" s="12"/>
      <c r="K35" s="14"/>
      <c r="M35" s="13"/>
      <c r="N35" s="12"/>
      <c r="O35" s="14"/>
      <c r="Q35" s="13"/>
      <c r="R35" s="12"/>
      <c r="S35" s="14"/>
      <c r="U35" s="13"/>
      <c r="V35" s="12"/>
      <c r="W35" s="14"/>
      <c r="Y35" s="13"/>
      <c r="Z35" s="12"/>
      <c r="AA35" s="14"/>
      <c r="AC35" s="13"/>
      <c r="AD35" s="12"/>
      <c r="AE35" s="14"/>
    </row>
    <row r="36" spans="1:31">
      <c r="A36" s="11"/>
      <c r="B36" s="11"/>
      <c r="E36" s="13"/>
      <c r="F36" s="12"/>
      <c r="G36" s="14"/>
      <c r="I36" s="13"/>
      <c r="J36" s="12"/>
      <c r="K36" s="14"/>
      <c r="M36" s="13"/>
      <c r="N36" s="12"/>
      <c r="O36" s="14"/>
      <c r="Q36" s="13"/>
      <c r="R36" s="12"/>
      <c r="S36" s="14"/>
      <c r="U36" s="13"/>
      <c r="V36" s="12"/>
      <c r="W36" s="14"/>
      <c r="Y36" s="13"/>
      <c r="Z36" s="12"/>
      <c r="AA36" s="14"/>
      <c r="AC36" s="13"/>
      <c r="AD36" s="12"/>
      <c r="AE36" s="14"/>
    </row>
    <row r="37" spans="1:31">
      <c r="A37" s="11"/>
      <c r="B37" s="11"/>
      <c r="E37" s="13"/>
      <c r="F37" s="12"/>
      <c r="G37" s="14"/>
      <c r="I37" s="13"/>
      <c r="J37" s="12"/>
      <c r="K37" s="14"/>
      <c r="M37" s="13"/>
      <c r="N37" s="12"/>
      <c r="O37" s="14"/>
      <c r="Q37" s="13"/>
      <c r="R37" s="12"/>
      <c r="S37" s="14"/>
      <c r="U37" s="13"/>
      <c r="V37" s="12"/>
      <c r="W37" s="14"/>
      <c r="Y37" s="13"/>
      <c r="Z37" s="12"/>
      <c r="AA37" s="14"/>
      <c r="AC37" s="13"/>
      <c r="AD37" s="12"/>
      <c r="AE37" s="14"/>
    </row>
    <row r="38" spans="1:31">
      <c r="A38" s="11"/>
      <c r="B38" s="11"/>
      <c r="E38" s="13"/>
      <c r="F38" s="12"/>
      <c r="G38" s="14"/>
      <c r="I38" s="13"/>
      <c r="J38" s="12"/>
      <c r="K38" s="14"/>
      <c r="M38" s="13"/>
      <c r="N38" s="12"/>
      <c r="O38" s="14"/>
      <c r="Q38" s="13"/>
      <c r="R38" s="12"/>
      <c r="S38" s="14"/>
      <c r="U38" s="13"/>
      <c r="V38" s="12"/>
      <c r="W38" s="14"/>
      <c r="Y38" s="13"/>
      <c r="Z38" s="12"/>
      <c r="AA38" s="14"/>
      <c r="AC38" s="13"/>
      <c r="AD38" s="12"/>
      <c r="AE38" s="14"/>
    </row>
    <row r="39" spans="1:31">
      <c r="A39" s="11"/>
      <c r="B39" s="11"/>
      <c r="E39" s="33">
        <f>G8</f>
        <v>27404000</v>
      </c>
      <c r="F39" s="34"/>
      <c r="G39" s="35"/>
      <c r="I39" s="33">
        <f>K8+K12</f>
        <v>60288800</v>
      </c>
      <c r="J39" s="34"/>
      <c r="K39" s="35"/>
      <c r="M39" s="33">
        <f>O16+O12+O8</f>
        <v>99750560</v>
      </c>
      <c r="N39" s="34"/>
      <c r="O39" s="35"/>
      <c r="Q39" s="33">
        <f>S8+S12+S16+S20</f>
        <v>139212320</v>
      </c>
      <c r="R39" s="34"/>
      <c r="S39" s="35"/>
      <c r="U39" s="33">
        <f>W12+W16+W20+W24</f>
        <v>159162432</v>
      </c>
      <c r="V39" s="34"/>
      <c r="W39" s="35"/>
      <c r="Y39" s="33">
        <f>AA16+AA20+AA24+AA28</f>
        <v>183102566.40000001</v>
      </c>
      <c r="Z39" s="34"/>
      <c r="AA39" s="35"/>
      <c r="AC39" s="33">
        <f>AE20+AE24+AE28+AE32</f>
        <v>211830727.68000001</v>
      </c>
      <c r="AD39" s="34"/>
      <c r="AE39" s="35"/>
    </row>
    <row r="40" spans="1:31">
      <c r="A40" s="11"/>
      <c r="B40" s="11"/>
      <c r="E40" s="36"/>
      <c r="F40" s="37"/>
      <c r="G40" s="38"/>
      <c r="I40" s="36"/>
      <c r="J40" s="37"/>
      <c r="K40" s="38"/>
      <c r="M40" s="36"/>
      <c r="N40" s="37"/>
      <c r="O40" s="38"/>
      <c r="Q40" s="36"/>
      <c r="R40" s="37"/>
      <c r="S40" s="38"/>
      <c r="U40" s="36"/>
      <c r="V40" s="37"/>
      <c r="W40" s="38"/>
      <c r="Y40" s="36"/>
      <c r="Z40" s="37"/>
      <c r="AA40" s="38"/>
      <c r="AC40" s="36"/>
      <c r="AD40" s="37"/>
      <c r="AE40" s="38"/>
    </row>
  </sheetData>
  <mergeCells count="43">
    <mergeCell ref="Y39:AA40"/>
    <mergeCell ref="AC39:AE40"/>
    <mergeCell ref="D26:D28"/>
    <mergeCell ref="Y26:AA26"/>
    <mergeCell ref="AC26:AE26"/>
    <mergeCell ref="D30:D32"/>
    <mergeCell ref="AC30:AE30"/>
    <mergeCell ref="E39:G40"/>
    <mergeCell ref="I39:K40"/>
    <mergeCell ref="M39:O40"/>
    <mergeCell ref="Q39:S40"/>
    <mergeCell ref="U39:W40"/>
    <mergeCell ref="D22:D24"/>
    <mergeCell ref="U22:W22"/>
    <mergeCell ref="Y22:AA22"/>
    <mergeCell ref="AC22:AE22"/>
    <mergeCell ref="U10:W10"/>
    <mergeCell ref="D14:D16"/>
    <mergeCell ref="M14:O14"/>
    <mergeCell ref="Q14:S14"/>
    <mergeCell ref="U14:W14"/>
    <mergeCell ref="Y14:AA14"/>
    <mergeCell ref="D18:D20"/>
    <mergeCell ref="Q18:S18"/>
    <mergeCell ref="U18:W18"/>
    <mergeCell ref="Y18:AA18"/>
    <mergeCell ref="AC18:AE18"/>
    <mergeCell ref="D6:D8"/>
    <mergeCell ref="I6:K6"/>
    <mergeCell ref="M6:O6"/>
    <mergeCell ref="Q6:S6"/>
    <mergeCell ref="D10:D12"/>
    <mergeCell ref="I10:K10"/>
    <mergeCell ref="M10:O10"/>
    <mergeCell ref="Q10:S10"/>
    <mergeCell ref="A1:AF2"/>
    <mergeCell ref="E4:G4"/>
    <mergeCell ref="I4:K4"/>
    <mergeCell ref="M4:O4"/>
    <mergeCell ref="Q4:S4"/>
    <mergeCell ref="U4:W4"/>
    <mergeCell ref="Y4:AA4"/>
    <mergeCell ref="AC4:AE4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0"/>
  <sheetViews>
    <sheetView showGridLines="0" zoomScale="40" zoomScaleNormal="40" workbookViewId="0">
      <selection activeCell="N77" activeCellId="1" sqref="K20 N77"/>
    </sheetView>
  </sheetViews>
  <sheetFormatPr defaultRowHeight="12"/>
  <cols>
    <col min="1" max="1" width="21.85546875" style="1" customWidth="1"/>
    <col min="2" max="2" width="10.5703125" style="1" customWidth="1"/>
    <col min="3" max="3" width="6.42578125" style="1" customWidth="1"/>
    <col min="4" max="4" width="5.85546875" style="1" customWidth="1"/>
    <col min="5" max="5" width="9" style="1" customWidth="1"/>
    <col min="6" max="6" width="8.140625" style="1" customWidth="1"/>
    <col min="7" max="7" width="10" style="1" bestFit="1" customWidth="1"/>
    <col min="8" max="8" width="3.42578125" style="1" customWidth="1"/>
    <col min="9" max="10" width="9.28515625" style="1" bestFit="1" customWidth="1"/>
    <col min="11" max="11" width="9.140625" style="1"/>
    <col min="12" max="12" width="4.42578125" style="1" customWidth="1"/>
    <col min="13" max="15" width="9.140625" style="1"/>
    <col min="16" max="16" width="3.42578125" style="1" customWidth="1"/>
    <col min="17" max="19" width="9.140625" style="1"/>
    <col min="20" max="20" width="4.28515625" style="1" customWidth="1"/>
    <col min="21" max="23" width="9.140625" style="1"/>
    <col min="24" max="24" width="4.140625" style="1" customWidth="1"/>
    <col min="25" max="27" width="9.140625" style="1"/>
    <col min="28" max="28" width="4.28515625" style="1" customWidth="1"/>
    <col min="29" max="16384" width="9.140625" style="1"/>
  </cols>
  <sheetData>
    <row r="1" spans="1:32">
      <c r="A1" s="39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 ht="14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32">
      <c r="A4" s="11" t="s">
        <v>0</v>
      </c>
      <c r="B4" s="11">
        <v>27362000</v>
      </c>
      <c r="C4" s="12"/>
      <c r="E4" s="43">
        <f>B9</f>
        <v>1920</v>
      </c>
      <c r="F4" s="43"/>
      <c r="G4" s="43"/>
      <c r="I4" s="43">
        <f>E4+B5</f>
        <v>1938</v>
      </c>
      <c r="J4" s="43"/>
      <c r="K4" s="43"/>
      <c r="M4" s="43">
        <f>I4+B5</f>
        <v>1956</v>
      </c>
      <c r="N4" s="43"/>
      <c r="O4" s="43"/>
      <c r="Q4" s="43">
        <f>M4+B5</f>
        <v>1974</v>
      </c>
      <c r="R4" s="43"/>
      <c r="S4" s="43"/>
      <c r="U4" s="43">
        <f>Q4+B5</f>
        <v>1992</v>
      </c>
      <c r="V4" s="43"/>
      <c r="W4" s="43"/>
      <c r="Y4" s="43">
        <f>U4+B5</f>
        <v>2010</v>
      </c>
      <c r="Z4" s="43"/>
      <c r="AA4" s="43"/>
      <c r="AC4" s="43">
        <f>Y4+B5</f>
        <v>2028</v>
      </c>
      <c r="AD4" s="43"/>
      <c r="AE4" s="43"/>
    </row>
    <row r="5" spans="1:32">
      <c r="A5" s="11" t="s">
        <v>2</v>
      </c>
      <c r="B5" s="11">
        <v>18</v>
      </c>
      <c r="C5" s="12"/>
      <c r="E5" s="13"/>
      <c r="F5" s="12"/>
      <c r="G5" s="14"/>
      <c r="H5" s="6"/>
      <c r="I5" s="13"/>
      <c r="J5" s="12"/>
      <c r="K5" s="14"/>
      <c r="M5" s="13"/>
      <c r="N5" s="12"/>
      <c r="O5" s="14"/>
      <c r="Q5" s="13"/>
      <c r="R5" s="12"/>
      <c r="S5" s="14"/>
      <c r="U5" s="13"/>
      <c r="V5" s="12"/>
      <c r="W5" s="14"/>
      <c r="Y5" s="13"/>
      <c r="Z5" s="12"/>
      <c r="AA5" s="14"/>
      <c r="AC5" s="13"/>
      <c r="AD5" s="12"/>
      <c r="AE5" s="14"/>
    </row>
    <row r="6" spans="1:32">
      <c r="A6" s="11" t="s">
        <v>1</v>
      </c>
      <c r="B6" s="11">
        <f>B5*4</f>
        <v>72</v>
      </c>
      <c r="C6" s="12"/>
      <c r="D6" s="40">
        <v>1</v>
      </c>
      <c r="E6" s="8" t="s">
        <v>11</v>
      </c>
      <c r="F6" s="9"/>
      <c r="G6" s="10"/>
      <c r="H6" s="28"/>
      <c r="I6" s="50" t="s">
        <v>11</v>
      </c>
      <c r="J6" s="51"/>
      <c r="K6" s="52"/>
      <c r="L6" s="19"/>
      <c r="M6" s="50" t="s">
        <v>11</v>
      </c>
      <c r="N6" s="51"/>
      <c r="O6" s="52"/>
      <c r="P6" s="19"/>
      <c r="Q6" s="50" t="s">
        <v>11</v>
      </c>
      <c r="R6" s="51"/>
      <c r="S6" s="52"/>
      <c r="U6" s="21"/>
      <c r="V6" s="7"/>
      <c r="W6" s="22"/>
      <c r="Y6" s="13"/>
      <c r="Z6" s="12"/>
      <c r="AA6" s="14"/>
      <c r="AC6" s="13"/>
      <c r="AD6" s="12"/>
      <c r="AE6" s="14"/>
    </row>
    <row r="7" spans="1:32">
      <c r="A7" s="11" t="s">
        <v>3</v>
      </c>
      <c r="B7" s="4">
        <v>0.5</v>
      </c>
      <c r="C7" s="26"/>
      <c r="D7" s="41"/>
      <c r="E7" s="11" t="s">
        <v>5</v>
      </c>
      <c r="F7" s="11" t="s">
        <v>9</v>
      </c>
      <c r="G7" s="5" t="s">
        <v>10</v>
      </c>
      <c r="H7" s="6"/>
      <c r="I7" s="11" t="s">
        <v>5</v>
      </c>
      <c r="J7" s="11" t="s">
        <v>9</v>
      </c>
      <c r="K7" s="5" t="s">
        <v>10</v>
      </c>
      <c r="L7" s="12"/>
      <c r="M7" s="11" t="s">
        <v>5</v>
      </c>
      <c r="N7" s="11" t="s">
        <v>9</v>
      </c>
      <c r="O7" s="5" t="s">
        <v>10</v>
      </c>
      <c r="P7" s="12"/>
      <c r="Q7" s="11" t="s">
        <v>5</v>
      </c>
      <c r="R7" s="11" t="s">
        <v>9</v>
      </c>
      <c r="S7" s="5" t="s">
        <v>10</v>
      </c>
      <c r="U7" s="23"/>
      <c r="V7" s="6"/>
      <c r="W7" s="24"/>
      <c r="Y7" s="13"/>
      <c r="Z7" s="12"/>
      <c r="AA7" s="14"/>
      <c r="AC7" s="13"/>
      <c r="AD7" s="12"/>
      <c r="AE7" s="14"/>
    </row>
    <row r="8" spans="1:32">
      <c r="A8" s="11" t="s">
        <v>4</v>
      </c>
      <c r="B8" s="4">
        <v>0.5</v>
      </c>
      <c r="C8" s="26"/>
      <c r="D8" s="42"/>
      <c r="E8" s="5">
        <f>B9</f>
        <v>1920</v>
      </c>
      <c r="F8" s="11">
        <f>$B$5</f>
        <v>18</v>
      </c>
      <c r="G8" s="5">
        <f>B4</f>
        <v>27362000</v>
      </c>
      <c r="H8" s="29"/>
      <c r="I8" s="5">
        <v>1931</v>
      </c>
      <c r="J8" s="11">
        <f>F8+B5</f>
        <v>36</v>
      </c>
      <c r="K8" s="5">
        <f>G8</f>
        <v>27362000</v>
      </c>
      <c r="L8" s="16"/>
      <c r="M8" s="5">
        <v>1931</v>
      </c>
      <c r="N8" s="11">
        <f>J8+B5</f>
        <v>54</v>
      </c>
      <c r="O8" s="5">
        <f>K8</f>
        <v>27362000</v>
      </c>
      <c r="P8" s="16"/>
      <c r="Q8" s="5">
        <v>1931</v>
      </c>
      <c r="R8" s="11">
        <f>N8+B5</f>
        <v>72</v>
      </c>
      <c r="S8" s="5">
        <f>O8</f>
        <v>27362000</v>
      </c>
      <c r="U8" s="23"/>
      <c r="V8" s="6"/>
      <c r="W8" s="24"/>
      <c r="Y8" s="13"/>
      <c r="Z8" s="12"/>
      <c r="AA8" s="14"/>
      <c r="AC8" s="13"/>
      <c r="AD8" s="12"/>
      <c r="AE8" s="14"/>
    </row>
    <row r="9" spans="1:32">
      <c r="A9" s="11" t="s">
        <v>6</v>
      </c>
      <c r="B9" s="11">
        <v>1920</v>
      </c>
      <c r="C9" s="12"/>
      <c r="D9" s="6"/>
      <c r="E9" s="13"/>
      <c r="F9" s="12"/>
      <c r="G9" s="14"/>
      <c r="H9" s="6"/>
      <c r="I9" s="23"/>
      <c r="J9" s="6"/>
      <c r="K9" s="14"/>
      <c r="M9" s="23"/>
      <c r="N9" s="6"/>
      <c r="O9" s="14"/>
      <c r="Q9" s="23"/>
      <c r="R9" s="6"/>
      <c r="S9" s="14"/>
      <c r="U9" s="23"/>
      <c r="V9" s="6"/>
      <c r="W9" s="14"/>
      <c r="Y9" s="13"/>
      <c r="Z9" s="12"/>
      <c r="AA9" s="14"/>
      <c r="AC9" s="13"/>
      <c r="AD9" s="12"/>
      <c r="AE9" s="14"/>
    </row>
    <row r="10" spans="1:32">
      <c r="A10" s="11" t="s">
        <v>8</v>
      </c>
      <c r="B10" s="11">
        <v>2.4</v>
      </c>
      <c r="C10" s="12"/>
      <c r="D10" s="40">
        <v>2</v>
      </c>
      <c r="E10" s="18"/>
      <c r="F10" s="19"/>
      <c r="G10" s="20"/>
      <c r="H10" s="28"/>
      <c r="I10" s="53" t="s">
        <v>12</v>
      </c>
      <c r="J10" s="54"/>
      <c r="K10" s="55"/>
      <c r="L10" s="19"/>
      <c r="M10" s="53" t="s">
        <v>12</v>
      </c>
      <c r="N10" s="54"/>
      <c r="O10" s="55"/>
      <c r="P10" s="19"/>
      <c r="Q10" s="53" t="s">
        <v>12</v>
      </c>
      <c r="R10" s="54"/>
      <c r="S10" s="55"/>
      <c r="T10" s="19"/>
      <c r="U10" s="53" t="s">
        <v>12</v>
      </c>
      <c r="V10" s="54"/>
      <c r="W10" s="55"/>
      <c r="Y10" s="21"/>
      <c r="Z10" s="7"/>
      <c r="AA10" s="22"/>
      <c r="AC10" s="13"/>
      <c r="AD10" s="12"/>
      <c r="AE10" s="14"/>
    </row>
    <row r="11" spans="1:32">
      <c r="D11" s="41"/>
      <c r="E11" s="13"/>
      <c r="F11" s="12"/>
      <c r="G11" s="14"/>
      <c r="H11" s="6"/>
      <c r="I11" s="11" t="s">
        <v>5</v>
      </c>
      <c r="J11" s="11" t="s">
        <v>9</v>
      </c>
      <c r="K11" s="5" t="s">
        <v>10</v>
      </c>
      <c r="L11" s="12"/>
      <c r="M11" s="11" t="s">
        <v>5</v>
      </c>
      <c r="N11" s="11" t="s">
        <v>9</v>
      </c>
      <c r="O11" s="5" t="s">
        <v>10</v>
      </c>
      <c r="P11" s="12"/>
      <c r="Q11" s="11" t="s">
        <v>5</v>
      </c>
      <c r="R11" s="11" t="s">
        <v>9</v>
      </c>
      <c r="S11" s="5" t="s">
        <v>10</v>
      </c>
      <c r="T11" s="12"/>
      <c r="U11" s="11" t="s">
        <v>5</v>
      </c>
      <c r="V11" s="11" t="s">
        <v>9</v>
      </c>
      <c r="W11" s="5" t="s">
        <v>10</v>
      </c>
      <c r="Y11" s="23"/>
      <c r="Z11" s="6"/>
      <c r="AA11" s="24"/>
      <c r="AC11" s="13"/>
      <c r="AD11" s="12"/>
      <c r="AE11" s="14"/>
    </row>
    <row r="12" spans="1:32">
      <c r="D12" s="42"/>
      <c r="E12" s="15"/>
      <c r="F12" s="16"/>
      <c r="G12" s="17"/>
      <c r="H12" s="29"/>
      <c r="I12" s="5">
        <v>1931</v>
      </c>
      <c r="J12" s="11">
        <f>$B$5</f>
        <v>18</v>
      </c>
      <c r="K12" s="5">
        <f>(K8/2)*B10</f>
        <v>32834400</v>
      </c>
      <c r="L12" s="16"/>
      <c r="M12" s="5">
        <v>1931</v>
      </c>
      <c r="N12" s="11">
        <f>J12+B5</f>
        <v>36</v>
      </c>
      <c r="O12" s="5">
        <f>K12</f>
        <v>32834400</v>
      </c>
      <c r="P12" s="16"/>
      <c r="Q12" s="5">
        <v>1931</v>
      </c>
      <c r="R12" s="11">
        <f>N12+B5</f>
        <v>54</v>
      </c>
      <c r="S12" s="5">
        <f>O12</f>
        <v>32834400</v>
      </c>
      <c r="T12" s="16"/>
      <c r="U12" s="5">
        <v>1931</v>
      </c>
      <c r="V12" s="11">
        <f>R12+B5</f>
        <v>72</v>
      </c>
      <c r="W12" s="5">
        <f>S12</f>
        <v>32834400</v>
      </c>
      <c r="Y12" s="23"/>
      <c r="Z12" s="6"/>
      <c r="AA12" s="24"/>
      <c r="AC12" s="13"/>
      <c r="AD12" s="12"/>
      <c r="AE12" s="14"/>
    </row>
    <row r="13" spans="1:32">
      <c r="A13" s="11" t="s">
        <v>7</v>
      </c>
      <c r="B13" s="11" t="s">
        <v>18</v>
      </c>
      <c r="E13" s="13"/>
      <c r="F13" s="12"/>
      <c r="G13" s="14"/>
      <c r="H13" s="6"/>
      <c r="I13" s="23"/>
      <c r="J13" s="6"/>
      <c r="K13" s="14"/>
      <c r="M13" s="13"/>
      <c r="N13" s="12"/>
      <c r="O13" s="14"/>
      <c r="Q13" s="13"/>
      <c r="R13" s="12"/>
      <c r="S13" s="14"/>
      <c r="U13" s="13"/>
      <c r="V13" s="12"/>
      <c r="W13" s="14"/>
      <c r="Y13" s="13"/>
      <c r="Z13" s="12"/>
      <c r="AA13" s="14"/>
      <c r="AC13" s="13"/>
      <c r="AD13" s="12"/>
      <c r="AE13" s="14"/>
    </row>
    <row r="14" spans="1:32">
      <c r="A14" s="3">
        <f>E39</f>
        <v>27362000</v>
      </c>
      <c r="B14" s="11">
        <f>B9</f>
        <v>1920</v>
      </c>
      <c r="D14" s="40">
        <v>3</v>
      </c>
      <c r="E14" s="18"/>
      <c r="F14" s="19"/>
      <c r="G14" s="30"/>
      <c r="H14" s="28"/>
      <c r="I14" s="27"/>
      <c r="J14" s="28"/>
      <c r="K14" s="20"/>
      <c r="L14" s="19"/>
      <c r="M14" s="56" t="s">
        <v>13</v>
      </c>
      <c r="N14" s="57"/>
      <c r="O14" s="58"/>
      <c r="P14" s="19"/>
      <c r="Q14" s="56" t="s">
        <v>13</v>
      </c>
      <c r="R14" s="57"/>
      <c r="S14" s="58"/>
      <c r="T14" s="19"/>
      <c r="U14" s="56" t="s">
        <v>13</v>
      </c>
      <c r="V14" s="57"/>
      <c r="W14" s="58"/>
      <c r="X14" s="19"/>
      <c r="Y14" s="56" t="s">
        <v>13</v>
      </c>
      <c r="Z14" s="57"/>
      <c r="AA14" s="58"/>
      <c r="AC14" s="13"/>
      <c r="AD14" s="12"/>
      <c r="AE14" s="14"/>
    </row>
    <row r="15" spans="1:32">
      <c r="A15" s="3">
        <f>I39</f>
        <v>60196400</v>
      </c>
      <c r="B15" s="11">
        <f>I4</f>
        <v>1938</v>
      </c>
      <c r="D15" s="41"/>
      <c r="E15" s="13"/>
      <c r="F15" s="12"/>
      <c r="G15" s="24"/>
      <c r="H15" s="6"/>
      <c r="I15" s="23"/>
      <c r="J15" s="6"/>
      <c r="K15" s="14"/>
      <c r="L15" s="12"/>
      <c r="M15" s="11" t="s">
        <v>5</v>
      </c>
      <c r="N15" s="11" t="s">
        <v>9</v>
      </c>
      <c r="O15" s="5" t="s">
        <v>10</v>
      </c>
      <c r="P15" s="12"/>
      <c r="Q15" s="11" t="s">
        <v>5</v>
      </c>
      <c r="R15" s="11" t="s">
        <v>9</v>
      </c>
      <c r="S15" s="5" t="s">
        <v>10</v>
      </c>
      <c r="T15" s="12"/>
      <c r="U15" s="11" t="s">
        <v>5</v>
      </c>
      <c r="V15" s="11" t="s">
        <v>9</v>
      </c>
      <c r="W15" s="5" t="s">
        <v>10</v>
      </c>
      <c r="X15" s="12"/>
      <c r="Y15" s="11" t="s">
        <v>5</v>
      </c>
      <c r="Z15" s="11" t="s">
        <v>9</v>
      </c>
      <c r="AA15" s="5" t="s">
        <v>10</v>
      </c>
      <c r="AC15" s="13"/>
      <c r="AD15" s="12"/>
      <c r="AE15" s="14"/>
    </row>
    <row r="16" spans="1:32">
      <c r="A16" s="3">
        <f>M39</f>
        <v>99597680</v>
      </c>
      <c r="B16" s="11">
        <f>M4</f>
        <v>1956</v>
      </c>
      <c r="D16" s="42"/>
      <c r="E16" s="15"/>
      <c r="F16" s="16"/>
      <c r="G16" s="17"/>
      <c r="H16" s="16"/>
      <c r="I16" s="15"/>
      <c r="J16" s="16"/>
      <c r="K16" s="17"/>
      <c r="L16" s="16"/>
      <c r="M16" s="5">
        <v>1931</v>
      </c>
      <c r="N16" s="11">
        <f>B5</f>
        <v>18</v>
      </c>
      <c r="O16" s="5">
        <f>(O12/2)*B10</f>
        <v>39401280</v>
      </c>
      <c r="P16" s="16"/>
      <c r="Q16" s="5">
        <v>1931</v>
      </c>
      <c r="R16" s="11">
        <f>N16+B5</f>
        <v>36</v>
      </c>
      <c r="S16" s="5">
        <f>O16</f>
        <v>39401280</v>
      </c>
      <c r="T16" s="16"/>
      <c r="U16" s="5">
        <v>1931</v>
      </c>
      <c r="V16" s="11">
        <f>R16+B5</f>
        <v>54</v>
      </c>
      <c r="W16" s="5">
        <f>S16</f>
        <v>39401280</v>
      </c>
      <c r="X16" s="16"/>
      <c r="Y16" s="5">
        <v>1931</v>
      </c>
      <c r="Z16" s="11">
        <f>V16+B5</f>
        <v>72</v>
      </c>
      <c r="AA16" s="5">
        <f>W16</f>
        <v>39401280</v>
      </c>
      <c r="AC16" s="13"/>
      <c r="AD16" s="12"/>
      <c r="AE16" s="14"/>
    </row>
    <row r="17" spans="1:31">
      <c r="A17" s="3">
        <f>Q39</f>
        <v>138998960</v>
      </c>
      <c r="B17" s="11">
        <f>Q4</f>
        <v>1974</v>
      </c>
      <c r="E17" s="13"/>
      <c r="F17" s="12"/>
      <c r="G17" s="14"/>
      <c r="I17" s="13"/>
      <c r="J17" s="12"/>
      <c r="K17" s="14"/>
      <c r="M17" s="13"/>
      <c r="N17" s="12"/>
      <c r="O17" s="14"/>
      <c r="Q17" s="13"/>
      <c r="R17" s="12"/>
      <c r="S17" s="14"/>
      <c r="U17" s="13"/>
      <c r="V17" s="12"/>
      <c r="W17" s="14"/>
      <c r="Y17" s="13"/>
      <c r="Z17" s="12"/>
      <c r="AA17" s="14"/>
      <c r="AC17" s="13"/>
      <c r="AD17" s="12"/>
      <c r="AE17" s="14"/>
    </row>
    <row r="18" spans="1:31">
      <c r="A18" s="3">
        <f>U39</f>
        <v>158918496</v>
      </c>
      <c r="B18" s="11">
        <f>U4</f>
        <v>1992</v>
      </c>
      <c r="D18" s="40">
        <v>4</v>
      </c>
      <c r="E18" s="18"/>
      <c r="F18" s="19"/>
      <c r="G18" s="20"/>
      <c r="H18" s="19"/>
      <c r="I18" s="18"/>
      <c r="J18" s="19"/>
      <c r="K18" s="20"/>
      <c r="L18" s="19"/>
      <c r="M18" s="18"/>
      <c r="N18" s="19"/>
      <c r="O18" s="20"/>
      <c r="P18" s="19"/>
      <c r="Q18" s="44" t="s">
        <v>14</v>
      </c>
      <c r="R18" s="45"/>
      <c r="S18" s="46"/>
      <c r="T18" s="19"/>
      <c r="U18" s="44" t="s">
        <v>14</v>
      </c>
      <c r="V18" s="45"/>
      <c r="W18" s="46"/>
      <c r="X18" s="19"/>
      <c r="Y18" s="44" t="s">
        <v>14</v>
      </c>
      <c r="Z18" s="45"/>
      <c r="AA18" s="46"/>
      <c r="AB18" s="19"/>
      <c r="AC18" s="44" t="s">
        <v>14</v>
      </c>
      <c r="AD18" s="45"/>
      <c r="AE18" s="46"/>
    </row>
    <row r="19" spans="1:31">
      <c r="A19" s="3">
        <f>Y39</f>
        <v>182821939.19999999</v>
      </c>
      <c r="B19" s="11">
        <f>Y4</f>
        <v>2010</v>
      </c>
      <c r="D19" s="41"/>
      <c r="E19" s="13"/>
      <c r="F19" s="12"/>
      <c r="G19" s="14"/>
      <c r="H19" s="12"/>
      <c r="I19" s="13"/>
      <c r="J19" s="12"/>
      <c r="K19" s="14"/>
      <c r="L19" s="12"/>
      <c r="M19" s="13"/>
      <c r="N19" s="12"/>
      <c r="O19" s="14"/>
      <c r="P19" s="12"/>
      <c r="Q19" s="11" t="s">
        <v>5</v>
      </c>
      <c r="R19" s="11" t="s">
        <v>9</v>
      </c>
      <c r="S19" s="5" t="s">
        <v>10</v>
      </c>
      <c r="T19" s="12"/>
      <c r="U19" s="11" t="s">
        <v>5</v>
      </c>
      <c r="V19" s="11" t="s">
        <v>9</v>
      </c>
      <c r="W19" s="5" t="s">
        <v>10</v>
      </c>
      <c r="X19" s="12"/>
      <c r="Y19" s="11" t="s">
        <v>5</v>
      </c>
      <c r="Z19" s="11" t="s">
        <v>9</v>
      </c>
      <c r="AA19" s="5" t="s">
        <v>10</v>
      </c>
      <c r="AB19" s="12"/>
      <c r="AC19" s="11" t="s">
        <v>5</v>
      </c>
      <c r="AD19" s="11" t="s">
        <v>9</v>
      </c>
      <c r="AE19" s="5" t="s">
        <v>10</v>
      </c>
    </row>
    <row r="20" spans="1:31">
      <c r="A20" s="3">
        <f>AC39</f>
        <v>211506071.03999996</v>
      </c>
      <c r="B20" s="11">
        <f>AC4</f>
        <v>2028</v>
      </c>
      <c r="D20" s="42"/>
      <c r="E20" s="15"/>
      <c r="F20" s="16"/>
      <c r="G20" s="17"/>
      <c r="H20" s="16"/>
      <c r="I20" s="15"/>
      <c r="J20" s="16"/>
      <c r="K20" s="17"/>
      <c r="L20" s="16"/>
      <c r="M20" s="15"/>
      <c r="N20" s="16"/>
      <c r="O20" s="17"/>
      <c r="P20" s="16"/>
      <c r="Q20" s="5">
        <v>1931</v>
      </c>
      <c r="R20" s="11">
        <f>B5</f>
        <v>18</v>
      </c>
      <c r="S20" s="5">
        <f>(S16/2)*2</f>
        <v>39401280</v>
      </c>
      <c r="T20" s="16"/>
      <c r="U20" s="5">
        <v>1931</v>
      </c>
      <c r="V20" s="11">
        <f>R20+B5</f>
        <v>36</v>
      </c>
      <c r="W20" s="5">
        <f>S20</f>
        <v>39401280</v>
      </c>
      <c r="X20" s="16"/>
      <c r="Y20" s="5">
        <v>1931</v>
      </c>
      <c r="Z20" s="11">
        <f>V20+B5</f>
        <v>54</v>
      </c>
      <c r="AA20" s="5">
        <f>W20</f>
        <v>39401280</v>
      </c>
      <c r="AB20" s="16"/>
      <c r="AC20" s="5">
        <v>1931</v>
      </c>
      <c r="AD20" s="11">
        <f>Z20+B5</f>
        <v>72</v>
      </c>
      <c r="AE20" s="5">
        <f>AA20</f>
        <v>39401280</v>
      </c>
    </row>
    <row r="21" spans="1:31">
      <c r="A21" s="11"/>
      <c r="B21" s="11"/>
      <c r="E21" s="13"/>
      <c r="F21" s="12"/>
      <c r="G21" s="14"/>
      <c r="I21" s="13"/>
      <c r="J21" s="12"/>
      <c r="K21" s="14"/>
      <c r="M21" s="13"/>
      <c r="N21" s="12"/>
      <c r="O21" s="14"/>
      <c r="Q21" s="13"/>
      <c r="R21" s="12"/>
      <c r="S21" s="14"/>
      <c r="U21" s="13"/>
      <c r="V21" s="12"/>
      <c r="W21" s="14"/>
      <c r="Y21" s="13"/>
      <c r="Z21" s="12"/>
      <c r="AA21" s="14"/>
      <c r="AC21" s="13"/>
      <c r="AD21" s="12"/>
      <c r="AE21" s="14"/>
    </row>
    <row r="22" spans="1:31">
      <c r="A22" s="11"/>
      <c r="B22" s="11"/>
      <c r="D22" s="40">
        <v>5</v>
      </c>
      <c r="E22" s="18"/>
      <c r="F22" s="19"/>
      <c r="G22" s="20"/>
      <c r="H22" s="19"/>
      <c r="I22" s="18"/>
      <c r="J22" s="19"/>
      <c r="K22" s="20"/>
      <c r="L22" s="19"/>
      <c r="M22" s="18"/>
      <c r="N22" s="19"/>
      <c r="O22" s="20"/>
      <c r="P22" s="19"/>
      <c r="Q22" s="18"/>
      <c r="R22" s="19"/>
      <c r="S22" s="20"/>
      <c r="T22" s="19"/>
      <c r="U22" s="47" t="s">
        <v>15</v>
      </c>
      <c r="V22" s="48"/>
      <c r="W22" s="49"/>
      <c r="X22" s="19"/>
      <c r="Y22" s="47" t="s">
        <v>15</v>
      </c>
      <c r="Z22" s="48"/>
      <c r="AA22" s="49"/>
      <c r="AB22" s="19"/>
      <c r="AC22" s="47" t="s">
        <v>15</v>
      </c>
      <c r="AD22" s="48"/>
      <c r="AE22" s="49"/>
    </row>
    <row r="23" spans="1:31">
      <c r="A23" s="11"/>
      <c r="B23" s="11"/>
      <c r="D23" s="41"/>
      <c r="E23" s="13"/>
      <c r="F23" s="12"/>
      <c r="G23" s="14"/>
      <c r="H23" s="12"/>
      <c r="I23" s="13"/>
      <c r="J23" s="12"/>
      <c r="K23" s="14"/>
      <c r="L23" s="12"/>
      <c r="M23" s="13"/>
      <c r="N23" s="12"/>
      <c r="O23" s="14"/>
      <c r="P23" s="12"/>
      <c r="Q23" s="13"/>
      <c r="R23" s="12"/>
      <c r="S23" s="14"/>
      <c r="T23" s="12"/>
      <c r="U23" s="11" t="s">
        <v>5</v>
      </c>
      <c r="V23" s="11" t="s">
        <v>9</v>
      </c>
      <c r="W23" s="5" t="s">
        <v>10</v>
      </c>
      <c r="X23" s="12"/>
      <c r="Y23" s="11" t="s">
        <v>5</v>
      </c>
      <c r="Z23" s="11" t="s">
        <v>9</v>
      </c>
      <c r="AA23" s="5" t="s">
        <v>10</v>
      </c>
      <c r="AB23" s="12"/>
      <c r="AC23" s="11" t="s">
        <v>5</v>
      </c>
      <c r="AD23" s="11" t="s">
        <v>9</v>
      </c>
      <c r="AE23" s="5" t="s">
        <v>10</v>
      </c>
    </row>
    <row r="24" spans="1:31">
      <c r="A24" s="11"/>
      <c r="B24" s="11"/>
      <c r="D24" s="42"/>
      <c r="E24" s="15"/>
      <c r="F24" s="16"/>
      <c r="G24" s="17"/>
      <c r="H24" s="16"/>
      <c r="I24" s="15"/>
      <c r="J24" s="16"/>
      <c r="K24" s="17"/>
      <c r="L24" s="16"/>
      <c r="M24" s="15"/>
      <c r="N24" s="16"/>
      <c r="O24" s="17"/>
      <c r="P24" s="16"/>
      <c r="Q24" s="15"/>
      <c r="R24" s="16"/>
      <c r="S24" s="17"/>
      <c r="T24" s="16"/>
      <c r="U24" s="5">
        <v>1931</v>
      </c>
      <c r="V24" s="11">
        <f>B5</f>
        <v>18</v>
      </c>
      <c r="W24" s="5">
        <f>(W20/2)*B10</f>
        <v>47281536</v>
      </c>
      <c r="X24" s="16"/>
      <c r="Y24" s="5">
        <v>1931</v>
      </c>
      <c r="Z24" s="11">
        <f>V24+B5</f>
        <v>36</v>
      </c>
      <c r="AA24" s="5">
        <f>W24</f>
        <v>47281536</v>
      </c>
      <c r="AB24" s="16"/>
      <c r="AC24" s="5">
        <v>1931</v>
      </c>
      <c r="AD24" s="11">
        <f>Z24+B5</f>
        <v>54</v>
      </c>
      <c r="AE24" s="5">
        <f>AA24</f>
        <v>47281536</v>
      </c>
    </row>
    <row r="25" spans="1:31">
      <c r="A25" s="11"/>
      <c r="B25" s="11"/>
      <c r="E25" s="13"/>
      <c r="F25" s="12"/>
      <c r="G25" s="14"/>
      <c r="I25" s="13"/>
      <c r="J25" s="12"/>
      <c r="K25" s="14"/>
      <c r="M25" s="13"/>
      <c r="N25" s="12"/>
      <c r="O25" s="14"/>
      <c r="Q25" s="13"/>
      <c r="R25" s="12"/>
      <c r="S25" s="14"/>
      <c r="U25" s="13"/>
      <c r="V25" s="12"/>
      <c r="W25" s="14"/>
      <c r="Y25" s="13"/>
      <c r="Z25" s="12"/>
      <c r="AA25" s="14"/>
      <c r="AC25" s="13"/>
      <c r="AD25" s="12"/>
      <c r="AE25" s="14"/>
    </row>
    <row r="26" spans="1:31">
      <c r="A26" s="11"/>
      <c r="B26" s="11"/>
      <c r="D26" s="40">
        <v>6</v>
      </c>
      <c r="E26" s="18"/>
      <c r="F26" s="19"/>
      <c r="G26" s="20"/>
      <c r="H26" s="19"/>
      <c r="I26" s="18"/>
      <c r="J26" s="19"/>
      <c r="K26" s="20"/>
      <c r="L26" s="19"/>
      <c r="M26" s="18"/>
      <c r="N26" s="19"/>
      <c r="O26" s="20"/>
      <c r="P26" s="19"/>
      <c r="Q26" s="18"/>
      <c r="R26" s="19"/>
      <c r="S26" s="20"/>
      <c r="T26" s="19"/>
      <c r="U26" s="18"/>
      <c r="V26" s="19"/>
      <c r="W26" s="20"/>
      <c r="X26" s="19"/>
      <c r="Y26" s="50" t="s">
        <v>16</v>
      </c>
      <c r="Z26" s="51"/>
      <c r="AA26" s="52"/>
      <c r="AB26" s="19"/>
      <c r="AC26" s="50" t="s">
        <v>16</v>
      </c>
      <c r="AD26" s="51"/>
      <c r="AE26" s="52"/>
    </row>
    <row r="27" spans="1:31">
      <c r="A27" s="11"/>
      <c r="B27" s="11"/>
      <c r="D27" s="41"/>
      <c r="E27" s="13"/>
      <c r="F27" s="12"/>
      <c r="G27" s="14"/>
      <c r="H27" s="12"/>
      <c r="I27" s="13"/>
      <c r="J27" s="12"/>
      <c r="K27" s="14"/>
      <c r="L27" s="12"/>
      <c r="M27" s="13"/>
      <c r="N27" s="12"/>
      <c r="O27" s="14"/>
      <c r="P27" s="12"/>
      <c r="Q27" s="13"/>
      <c r="R27" s="12"/>
      <c r="S27" s="14"/>
      <c r="T27" s="12"/>
      <c r="U27" s="13"/>
      <c r="V27" s="12"/>
      <c r="W27" s="14"/>
      <c r="X27" s="12"/>
      <c r="Y27" s="11" t="s">
        <v>5</v>
      </c>
      <c r="Z27" s="11" t="s">
        <v>9</v>
      </c>
      <c r="AA27" s="5" t="s">
        <v>10</v>
      </c>
      <c r="AB27" s="12"/>
      <c r="AC27" s="11" t="s">
        <v>5</v>
      </c>
      <c r="AD27" s="11" t="s">
        <v>9</v>
      </c>
      <c r="AE27" s="5" t="s">
        <v>10</v>
      </c>
    </row>
    <row r="28" spans="1:31">
      <c r="A28" s="11"/>
      <c r="B28" s="11"/>
      <c r="D28" s="42"/>
      <c r="E28" s="15"/>
      <c r="F28" s="16"/>
      <c r="G28" s="17"/>
      <c r="H28" s="16"/>
      <c r="I28" s="15"/>
      <c r="J28" s="16"/>
      <c r="K28" s="17"/>
      <c r="L28" s="16"/>
      <c r="M28" s="15"/>
      <c r="N28" s="16"/>
      <c r="O28" s="17"/>
      <c r="P28" s="16"/>
      <c r="Q28" s="15"/>
      <c r="R28" s="16"/>
      <c r="S28" s="17"/>
      <c r="T28" s="16"/>
      <c r="U28" s="15"/>
      <c r="V28" s="16"/>
      <c r="W28" s="17"/>
      <c r="X28" s="16"/>
      <c r="Y28" s="5">
        <v>1931</v>
      </c>
      <c r="Z28" s="11">
        <f>B5</f>
        <v>18</v>
      </c>
      <c r="AA28" s="5">
        <f>(AA24/2)*B10</f>
        <v>56737843.199999996</v>
      </c>
      <c r="AB28" s="16"/>
      <c r="AC28" s="5">
        <v>1931</v>
      </c>
      <c r="AD28" s="11">
        <f>Z28+B5</f>
        <v>36</v>
      </c>
      <c r="AE28" s="5">
        <f>AA28</f>
        <v>56737843.199999996</v>
      </c>
    </row>
    <row r="29" spans="1:31">
      <c r="A29" s="11"/>
      <c r="B29" s="11"/>
      <c r="E29" s="13"/>
      <c r="F29" s="12"/>
      <c r="G29" s="14"/>
      <c r="I29" s="13"/>
      <c r="J29" s="12"/>
      <c r="K29" s="14"/>
      <c r="M29" s="13"/>
      <c r="N29" s="12"/>
      <c r="O29" s="14"/>
      <c r="Q29" s="13"/>
      <c r="R29" s="12"/>
      <c r="S29" s="14"/>
      <c r="U29" s="13"/>
      <c r="V29" s="12"/>
      <c r="W29" s="14"/>
      <c r="Y29" s="13"/>
      <c r="Z29" s="12"/>
      <c r="AA29" s="14"/>
      <c r="AC29" s="13"/>
      <c r="AD29" s="12"/>
      <c r="AE29" s="14"/>
    </row>
    <row r="30" spans="1:31">
      <c r="A30" s="11"/>
      <c r="B30" s="11"/>
      <c r="D30" s="40">
        <v>7</v>
      </c>
      <c r="E30" s="18"/>
      <c r="F30" s="19"/>
      <c r="G30" s="20"/>
      <c r="H30" s="19"/>
      <c r="I30" s="18"/>
      <c r="J30" s="19"/>
      <c r="K30" s="20"/>
      <c r="L30" s="19"/>
      <c r="M30" s="18"/>
      <c r="N30" s="19"/>
      <c r="O30" s="20"/>
      <c r="P30" s="19"/>
      <c r="Q30" s="18"/>
      <c r="R30" s="19"/>
      <c r="S30" s="20"/>
      <c r="T30" s="19"/>
      <c r="U30" s="18"/>
      <c r="V30" s="19"/>
      <c r="W30" s="20"/>
      <c r="X30" s="19"/>
      <c r="Y30" s="18"/>
      <c r="Z30" s="19"/>
      <c r="AA30" s="20"/>
      <c r="AB30" s="19"/>
      <c r="AC30" s="53" t="s">
        <v>17</v>
      </c>
      <c r="AD30" s="54"/>
      <c r="AE30" s="55"/>
    </row>
    <row r="31" spans="1:31">
      <c r="A31" s="11"/>
      <c r="B31" s="11"/>
      <c r="D31" s="41"/>
      <c r="E31" s="13"/>
      <c r="F31" s="12"/>
      <c r="G31" s="14"/>
      <c r="H31" s="12"/>
      <c r="I31" s="13"/>
      <c r="J31" s="12"/>
      <c r="K31" s="14"/>
      <c r="L31" s="12"/>
      <c r="M31" s="13"/>
      <c r="N31" s="12"/>
      <c r="O31" s="14"/>
      <c r="P31" s="12"/>
      <c r="Q31" s="13"/>
      <c r="R31" s="12"/>
      <c r="S31" s="14"/>
      <c r="T31" s="12"/>
      <c r="U31" s="13"/>
      <c r="V31" s="12"/>
      <c r="W31" s="14"/>
      <c r="X31" s="12"/>
      <c r="Y31" s="13"/>
      <c r="Z31" s="12"/>
      <c r="AA31" s="14"/>
      <c r="AB31" s="12"/>
      <c r="AC31" s="11" t="s">
        <v>5</v>
      </c>
      <c r="AD31" s="11" t="s">
        <v>9</v>
      </c>
      <c r="AE31" s="5" t="s">
        <v>10</v>
      </c>
    </row>
    <row r="32" spans="1:31">
      <c r="A32" s="11"/>
      <c r="B32" s="11"/>
      <c r="D32" s="42"/>
      <c r="E32" s="15"/>
      <c r="F32" s="16"/>
      <c r="G32" s="17"/>
      <c r="H32" s="16"/>
      <c r="I32" s="15"/>
      <c r="J32" s="16"/>
      <c r="K32" s="17"/>
      <c r="L32" s="16"/>
      <c r="M32" s="15"/>
      <c r="N32" s="16"/>
      <c r="O32" s="17"/>
      <c r="P32" s="16"/>
      <c r="Q32" s="15"/>
      <c r="R32" s="16"/>
      <c r="S32" s="17"/>
      <c r="T32" s="16"/>
      <c r="U32" s="15"/>
      <c r="V32" s="16"/>
      <c r="W32" s="17"/>
      <c r="X32" s="16"/>
      <c r="Y32" s="15"/>
      <c r="Z32" s="16"/>
      <c r="AA32" s="17"/>
      <c r="AB32" s="16"/>
      <c r="AC32" s="5">
        <v>1931</v>
      </c>
      <c r="AD32" s="11">
        <f>B5</f>
        <v>18</v>
      </c>
      <c r="AE32" s="5">
        <f>(AE28/2)*B10</f>
        <v>68085411.839999989</v>
      </c>
    </row>
    <row r="33" spans="1:31">
      <c r="A33" s="11"/>
      <c r="B33" s="11"/>
      <c r="E33" s="13"/>
      <c r="F33" s="12"/>
      <c r="G33" s="14"/>
      <c r="I33" s="13"/>
      <c r="J33" s="12"/>
      <c r="K33" s="14"/>
      <c r="M33" s="13"/>
      <c r="N33" s="12"/>
      <c r="O33" s="14"/>
      <c r="Q33" s="13"/>
      <c r="R33" s="12"/>
      <c r="S33" s="14"/>
      <c r="U33" s="13"/>
      <c r="V33" s="12"/>
      <c r="W33" s="14"/>
      <c r="Y33" s="13"/>
      <c r="Z33" s="12"/>
      <c r="AA33" s="14"/>
      <c r="AC33" s="13"/>
      <c r="AD33" s="12"/>
      <c r="AE33" s="14"/>
    </row>
    <row r="34" spans="1:31">
      <c r="A34" s="11"/>
      <c r="B34" s="11"/>
      <c r="E34" s="13"/>
      <c r="F34" s="12"/>
      <c r="G34" s="14"/>
      <c r="I34" s="13"/>
      <c r="J34" s="12"/>
      <c r="K34" s="14"/>
      <c r="M34" s="13"/>
      <c r="N34" s="12"/>
      <c r="O34" s="14"/>
      <c r="Q34" s="13"/>
      <c r="R34" s="12"/>
      <c r="S34" s="14"/>
      <c r="U34" s="13"/>
      <c r="V34" s="12"/>
      <c r="W34" s="14"/>
      <c r="Y34" s="13"/>
      <c r="Z34" s="12"/>
      <c r="AA34" s="14"/>
      <c r="AC34" s="13"/>
      <c r="AD34" s="12"/>
      <c r="AE34" s="14"/>
    </row>
    <row r="35" spans="1:31">
      <c r="A35" s="11"/>
      <c r="B35" s="11"/>
      <c r="E35" s="13"/>
      <c r="F35" s="12"/>
      <c r="G35" s="14"/>
      <c r="I35" s="13"/>
      <c r="J35" s="12"/>
      <c r="K35" s="14"/>
      <c r="M35" s="13"/>
      <c r="N35" s="12"/>
      <c r="O35" s="14"/>
      <c r="Q35" s="13"/>
      <c r="R35" s="12"/>
      <c r="S35" s="14"/>
      <c r="U35" s="13"/>
      <c r="V35" s="12"/>
      <c r="W35" s="14"/>
      <c r="Y35" s="13"/>
      <c r="Z35" s="12"/>
      <c r="AA35" s="14"/>
      <c r="AC35" s="13"/>
      <c r="AD35" s="12"/>
      <c r="AE35" s="14"/>
    </row>
    <row r="36" spans="1:31">
      <c r="A36" s="11"/>
      <c r="B36" s="11"/>
      <c r="E36" s="13"/>
      <c r="F36" s="12"/>
      <c r="G36" s="14"/>
      <c r="I36" s="13"/>
      <c r="J36" s="12"/>
      <c r="K36" s="14"/>
      <c r="M36" s="13"/>
      <c r="N36" s="12"/>
      <c r="O36" s="14"/>
      <c r="Q36" s="13"/>
      <c r="R36" s="12"/>
      <c r="S36" s="14"/>
      <c r="U36" s="13"/>
      <c r="V36" s="12"/>
      <c r="W36" s="14"/>
      <c r="Y36" s="13"/>
      <c r="Z36" s="12"/>
      <c r="AA36" s="14"/>
      <c r="AC36" s="13"/>
      <c r="AD36" s="12"/>
      <c r="AE36" s="14"/>
    </row>
    <row r="37" spans="1:31">
      <c r="A37" s="11"/>
      <c r="B37" s="11"/>
      <c r="E37" s="13"/>
      <c r="F37" s="12"/>
      <c r="G37" s="14"/>
      <c r="I37" s="13"/>
      <c r="J37" s="12"/>
      <c r="K37" s="14"/>
      <c r="M37" s="13"/>
      <c r="N37" s="12"/>
      <c r="O37" s="14"/>
      <c r="Q37" s="13"/>
      <c r="R37" s="12"/>
      <c r="S37" s="14"/>
      <c r="U37" s="13"/>
      <c r="V37" s="12"/>
      <c r="W37" s="14"/>
      <c r="Y37" s="13"/>
      <c r="Z37" s="12"/>
      <c r="AA37" s="14"/>
      <c r="AC37" s="13"/>
      <c r="AD37" s="12"/>
      <c r="AE37" s="14"/>
    </row>
    <row r="38" spans="1:31">
      <c r="A38" s="11"/>
      <c r="B38" s="11"/>
      <c r="E38" s="13"/>
      <c r="F38" s="12"/>
      <c r="G38" s="14"/>
      <c r="I38" s="13"/>
      <c r="J38" s="12"/>
      <c r="K38" s="14"/>
      <c r="M38" s="13"/>
      <c r="N38" s="12"/>
      <c r="O38" s="14"/>
      <c r="Q38" s="13"/>
      <c r="R38" s="12"/>
      <c r="S38" s="14"/>
      <c r="U38" s="13"/>
      <c r="V38" s="12"/>
      <c r="W38" s="14"/>
      <c r="Y38" s="13"/>
      <c r="Z38" s="12"/>
      <c r="AA38" s="14"/>
      <c r="AC38" s="13"/>
      <c r="AD38" s="12"/>
      <c r="AE38" s="14"/>
    </row>
    <row r="39" spans="1:31">
      <c r="A39" s="11"/>
      <c r="B39" s="11"/>
      <c r="E39" s="33">
        <f>G8</f>
        <v>27362000</v>
      </c>
      <c r="F39" s="34"/>
      <c r="G39" s="35"/>
      <c r="I39" s="33">
        <f>K8+K12</f>
        <v>60196400</v>
      </c>
      <c r="J39" s="34"/>
      <c r="K39" s="35"/>
      <c r="M39" s="33">
        <f>O16+O12+O8</f>
        <v>99597680</v>
      </c>
      <c r="N39" s="34"/>
      <c r="O39" s="35"/>
      <c r="Q39" s="33">
        <f>S8+S12+S16+S20</f>
        <v>138998960</v>
      </c>
      <c r="R39" s="34"/>
      <c r="S39" s="35"/>
      <c r="U39" s="33">
        <f>W12+W16+W20+W24</f>
        <v>158918496</v>
      </c>
      <c r="V39" s="34"/>
      <c r="W39" s="35"/>
      <c r="Y39" s="33">
        <f>AA16+AA20+AA24+AA28</f>
        <v>182821939.19999999</v>
      </c>
      <c r="Z39" s="34"/>
      <c r="AA39" s="35"/>
      <c r="AC39" s="33">
        <f>AE20+AE24+AE28+AE32</f>
        <v>211506071.03999996</v>
      </c>
      <c r="AD39" s="34"/>
      <c r="AE39" s="35"/>
    </row>
    <row r="40" spans="1:31">
      <c r="A40" s="11"/>
      <c r="B40" s="11"/>
      <c r="E40" s="36"/>
      <c r="F40" s="37"/>
      <c r="G40" s="38"/>
      <c r="I40" s="36"/>
      <c r="J40" s="37"/>
      <c r="K40" s="38"/>
      <c r="M40" s="36"/>
      <c r="N40" s="37"/>
      <c r="O40" s="38"/>
      <c r="Q40" s="36"/>
      <c r="R40" s="37"/>
      <c r="S40" s="38"/>
      <c r="U40" s="36"/>
      <c r="V40" s="37"/>
      <c r="W40" s="38"/>
      <c r="Y40" s="36"/>
      <c r="Z40" s="37"/>
      <c r="AA40" s="38"/>
      <c r="AC40" s="36"/>
      <c r="AD40" s="37"/>
      <c r="AE40" s="38"/>
    </row>
  </sheetData>
  <mergeCells count="43">
    <mergeCell ref="Y39:AA40"/>
    <mergeCell ref="AC39:AE40"/>
    <mergeCell ref="D26:D28"/>
    <mergeCell ref="Y26:AA26"/>
    <mergeCell ref="AC26:AE26"/>
    <mergeCell ref="D30:D32"/>
    <mergeCell ref="AC30:AE30"/>
    <mergeCell ref="E39:G40"/>
    <mergeCell ref="I39:K40"/>
    <mergeCell ref="M39:O40"/>
    <mergeCell ref="Q39:S40"/>
    <mergeCell ref="U39:W40"/>
    <mergeCell ref="D22:D24"/>
    <mergeCell ref="U22:W22"/>
    <mergeCell ref="Y22:AA22"/>
    <mergeCell ref="AC22:AE22"/>
    <mergeCell ref="U10:W10"/>
    <mergeCell ref="D14:D16"/>
    <mergeCell ref="M14:O14"/>
    <mergeCell ref="Q14:S14"/>
    <mergeCell ref="U14:W14"/>
    <mergeCell ref="Y14:AA14"/>
    <mergeCell ref="D18:D20"/>
    <mergeCell ref="Q18:S18"/>
    <mergeCell ref="U18:W18"/>
    <mergeCell ref="Y18:AA18"/>
    <mergeCell ref="AC18:AE18"/>
    <mergeCell ref="D6:D8"/>
    <mergeCell ref="I6:K6"/>
    <mergeCell ref="M6:O6"/>
    <mergeCell ref="Q6:S6"/>
    <mergeCell ref="D10:D12"/>
    <mergeCell ref="I10:K10"/>
    <mergeCell ref="M10:O10"/>
    <mergeCell ref="Q10:S10"/>
    <mergeCell ref="A1:AF2"/>
    <mergeCell ref="E4:G4"/>
    <mergeCell ref="I4:K4"/>
    <mergeCell ref="M4:O4"/>
    <mergeCell ref="Q4:S4"/>
    <mergeCell ref="U4:W4"/>
    <mergeCell ref="Y4:AA4"/>
    <mergeCell ref="AC4:AE4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40"/>
  <sheetViews>
    <sheetView showGridLines="0" zoomScale="40" zoomScaleNormal="40" workbookViewId="0">
      <selection activeCell="N77" activeCellId="1" sqref="K20 N77"/>
    </sheetView>
  </sheetViews>
  <sheetFormatPr defaultRowHeight="12"/>
  <cols>
    <col min="1" max="1" width="21.85546875" style="1" customWidth="1"/>
    <col min="2" max="2" width="10.5703125" style="1" customWidth="1"/>
    <col min="3" max="3" width="6.42578125" style="1" customWidth="1"/>
    <col min="4" max="4" width="5.85546875" style="1" customWidth="1"/>
    <col min="5" max="5" width="9" style="1" customWidth="1"/>
    <col min="6" max="6" width="8.140625" style="1" customWidth="1"/>
    <col min="7" max="7" width="10" style="1" bestFit="1" customWidth="1"/>
    <col min="8" max="8" width="3.42578125" style="1" customWidth="1"/>
    <col min="9" max="10" width="9.28515625" style="1" bestFit="1" customWidth="1"/>
    <col min="11" max="11" width="9.140625" style="1"/>
    <col min="12" max="12" width="4.42578125" style="1" customWidth="1"/>
    <col min="13" max="15" width="9.140625" style="1"/>
    <col min="16" max="16" width="3.42578125" style="1" customWidth="1"/>
    <col min="17" max="18" width="9.140625" style="1"/>
    <col min="19" max="19" width="13.28515625" style="1" customWidth="1"/>
    <col min="20" max="20" width="4.28515625" style="1" customWidth="1"/>
    <col min="21" max="22" width="9.140625" style="1"/>
    <col min="23" max="23" width="11.5703125" style="1" customWidth="1"/>
    <col min="24" max="24" width="4.140625" style="1" customWidth="1"/>
    <col min="25" max="26" width="9.140625" style="1"/>
    <col min="27" max="27" width="12" style="1" customWidth="1"/>
    <col min="28" max="28" width="4.28515625" style="1" customWidth="1"/>
    <col min="29" max="30" width="9.140625" style="1"/>
    <col min="31" max="31" width="12.140625" style="1" customWidth="1"/>
    <col min="32" max="16384" width="9.140625" style="1"/>
  </cols>
  <sheetData>
    <row r="1" spans="1:32">
      <c r="A1" s="39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 ht="14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32">
      <c r="A4" s="11" t="s">
        <v>0</v>
      </c>
      <c r="B4" s="11">
        <v>264746000</v>
      </c>
      <c r="C4" s="12"/>
      <c r="E4" s="43">
        <f>B9</f>
        <v>1920</v>
      </c>
      <c r="F4" s="43"/>
      <c r="G4" s="43"/>
      <c r="I4" s="43">
        <f>E4+B5</f>
        <v>1938</v>
      </c>
      <c r="J4" s="43"/>
      <c r="K4" s="43"/>
      <c r="M4" s="43">
        <f>I4+B5</f>
        <v>1956</v>
      </c>
      <c r="N4" s="43"/>
      <c r="O4" s="43"/>
      <c r="Q4" s="43">
        <f>M4+B5</f>
        <v>1974</v>
      </c>
      <c r="R4" s="43"/>
      <c r="S4" s="43"/>
      <c r="U4" s="43">
        <f>Q4+B5</f>
        <v>1992</v>
      </c>
      <c r="V4" s="43"/>
      <c r="W4" s="43"/>
      <c r="Y4" s="43">
        <f>U4+B5</f>
        <v>2010</v>
      </c>
      <c r="Z4" s="43"/>
      <c r="AA4" s="43"/>
      <c r="AC4" s="43">
        <f>Y4+B5</f>
        <v>2028</v>
      </c>
      <c r="AD4" s="43"/>
      <c r="AE4" s="43"/>
    </row>
    <row r="5" spans="1:32">
      <c r="A5" s="11" t="s">
        <v>2</v>
      </c>
      <c r="B5" s="11">
        <v>18</v>
      </c>
      <c r="C5" s="12"/>
      <c r="E5" s="13"/>
      <c r="F5" s="12"/>
      <c r="G5" s="14"/>
      <c r="H5" s="6"/>
      <c r="I5" s="13"/>
      <c r="J5" s="12"/>
      <c r="K5" s="14"/>
      <c r="M5" s="13"/>
      <c r="N5" s="12"/>
      <c r="O5" s="14"/>
      <c r="Q5" s="13"/>
      <c r="R5" s="12"/>
      <c r="S5" s="14"/>
      <c r="U5" s="13"/>
      <c r="V5" s="12"/>
      <c r="W5" s="14"/>
      <c r="Y5" s="13"/>
      <c r="Z5" s="12"/>
      <c r="AA5" s="14"/>
      <c r="AC5" s="13"/>
      <c r="AD5" s="12"/>
      <c r="AE5" s="14"/>
    </row>
    <row r="6" spans="1:32">
      <c r="A6" s="11" t="s">
        <v>1</v>
      </c>
      <c r="B6" s="11">
        <f>B5*4</f>
        <v>72</v>
      </c>
      <c r="C6" s="12"/>
      <c r="D6" s="40">
        <v>1</v>
      </c>
      <c r="E6" s="8" t="s">
        <v>11</v>
      </c>
      <c r="F6" s="9"/>
      <c r="G6" s="10"/>
      <c r="H6" s="28"/>
      <c r="I6" s="50" t="s">
        <v>11</v>
      </c>
      <c r="J6" s="51"/>
      <c r="K6" s="52"/>
      <c r="L6" s="19"/>
      <c r="M6" s="50" t="s">
        <v>11</v>
      </c>
      <c r="N6" s="51"/>
      <c r="O6" s="52"/>
      <c r="P6" s="19"/>
      <c r="Q6" s="50" t="s">
        <v>11</v>
      </c>
      <c r="R6" s="51"/>
      <c r="S6" s="52"/>
      <c r="U6" s="21"/>
      <c r="V6" s="7"/>
      <c r="W6" s="22"/>
      <c r="Y6" s="13"/>
      <c r="Z6" s="12"/>
      <c r="AA6" s="14"/>
      <c r="AC6" s="13"/>
      <c r="AD6" s="12"/>
      <c r="AE6" s="14"/>
    </row>
    <row r="7" spans="1:32">
      <c r="A7" s="11" t="s">
        <v>3</v>
      </c>
      <c r="B7" s="4">
        <v>0.5</v>
      </c>
      <c r="C7" s="26"/>
      <c r="D7" s="41"/>
      <c r="E7" s="11" t="s">
        <v>5</v>
      </c>
      <c r="F7" s="11" t="s">
        <v>9</v>
      </c>
      <c r="G7" s="5" t="s">
        <v>10</v>
      </c>
      <c r="H7" s="6"/>
      <c r="I7" s="11" t="s">
        <v>5</v>
      </c>
      <c r="J7" s="11" t="s">
        <v>9</v>
      </c>
      <c r="K7" s="5" t="s">
        <v>10</v>
      </c>
      <c r="L7" s="12"/>
      <c r="M7" s="11" t="s">
        <v>5</v>
      </c>
      <c r="N7" s="11" t="s">
        <v>9</v>
      </c>
      <c r="O7" s="5" t="s">
        <v>10</v>
      </c>
      <c r="P7" s="12"/>
      <c r="Q7" s="11" t="s">
        <v>5</v>
      </c>
      <c r="R7" s="11" t="s">
        <v>9</v>
      </c>
      <c r="S7" s="5" t="s">
        <v>10</v>
      </c>
      <c r="U7" s="23"/>
      <c r="V7" s="6"/>
      <c r="W7" s="24"/>
      <c r="Y7" s="13"/>
      <c r="Z7" s="12"/>
      <c r="AA7" s="14"/>
      <c r="AC7" s="13"/>
      <c r="AD7" s="12"/>
      <c r="AE7" s="14"/>
    </row>
    <row r="8" spans="1:32">
      <c r="A8" s="11" t="s">
        <v>4</v>
      </c>
      <c r="B8" s="4">
        <v>0.5</v>
      </c>
      <c r="C8" s="26"/>
      <c r="D8" s="42"/>
      <c r="E8" s="5">
        <f>B9</f>
        <v>1920</v>
      </c>
      <c r="F8" s="11">
        <f>$B$5</f>
        <v>18</v>
      </c>
      <c r="G8" s="5">
        <f>B4</f>
        <v>264746000</v>
      </c>
      <c r="H8" s="29"/>
      <c r="I8" s="5">
        <v>1931</v>
      </c>
      <c r="J8" s="11">
        <f>F8+B5</f>
        <v>36</v>
      </c>
      <c r="K8" s="5">
        <f>G8</f>
        <v>264746000</v>
      </c>
      <c r="L8" s="16"/>
      <c r="M8" s="5">
        <v>1931</v>
      </c>
      <c r="N8" s="11">
        <f>J8+B5</f>
        <v>54</v>
      </c>
      <c r="O8" s="5">
        <f>K8</f>
        <v>264746000</v>
      </c>
      <c r="P8" s="16"/>
      <c r="Q8" s="5">
        <v>1931</v>
      </c>
      <c r="R8" s="11">
        <f>N8+B5</f>
        <v>72</v>
      </c>
      <c r="S8" s="5">
        <f>O8</f>
        <v>264746000</v>
      </c>
      <c r="U8" s="23"/>
      <c r="V8" s="6"/>
      <c r="W8" s="24"/>
      <c r="Y8" s="13"/>
      <c r="Z8" s="12"/>
      <c r="AA8" s="14"/>
      <c r="AC8" s="13"/>
      <c r="AD8" s="12"/>
      <c r="AE8" s="14"/>
    </row>
    <row r="9" spans="1:32">
      <c r="A9" s="11" t="s">
        <v>6</v>
      </c>
      <c r="B9" s="11">
        <v>1920</v>
      </c>
      <c r="C9" s="12"/>
      <c r="D9" s="6"/>
      <c r="E9" s="13"/>
      <c r="F9" s="12"/>
      <c r="G9" s="14"/>
      <c r="H9" s="6"/>
      <c r="I9" s="23"/>
      <c r="J9" s="6"/>
      <c r="K9" s="14"/>
      <c r="M9" s="23"/>
      <c r="N9" s="6"/>
      <c r="O9" s="14"/>
      <c r="Q9" s="23"/>
      <c r="R9" s="6"/>
      <c r="S9" s="14"/>
      <c r="U9" s="23"/>
      <c r="V9" s="6"/>
      <c r="W9" s="14"/>
      <c r="Y9" s="13"/>
      <c r="Z9" s="12"/>
      <c r="AA9" s="14"/>
      <c r="AC9" s="13"/>
      <c r="AD9" s="12"/>
      <c r="AE9" s="14"/>
    </row>
    <row r="10" spans="1:32">
      <c r="A10" s="11" t="s">
        <v>8</v>
      </c>
      <c r="B10" s="11">
        <v>2.4</v>
      </c>
      <c r="C10" s="12"/>
      <c r="D10" s="40">
        <v>2</v>
      </c>
      <c r="E10" s="18"/>
      <c r="F10" s="19"/>
      <c r="G10" s="20"/>
      <c r="H10" s="28"/>
      <c r="I10" s="53" t="s">
        <v>12</v>
      </c>
      <c r="J10" s="54"/>
      <c r="K10" s="55"/>
      <c r="L10" s="19"/>
      <c r="M10" s="53" t="s">
        <v>12</v>
      </c>
      <c r="N10" s="54"/>
      <c r="O10" s="55"/>
      <c r="P10" s="19"/>
      <c r="Q10" s="53" t="s">
        <v>12</v>
      </c>
      <c r="R10" s="54"/>
      <c r="S10" s="55"/>
      <c r="T10" s="19"/>
      <c r="U10" s="53" t="s">
        <v>12</v>
      </c>
      <c r="V10" s="54"/>
      <c r="W10" s="55"/>
      <c r="Y10" s="21"/>
      <c r="Z10" s="7"/>
      <c r="AA10" s="22"/>
      <c r="AC10" s="13"/>
      <c r="AD10" s="12"/>
      <c r="AE10" s="14"/>
    </row>
    <row r="11" spans="1:32">
      <c r="D11" s="41"/>
      <c r="E11" s="13"/>
      <c r="F11" s="12"/>
      <c r="G11" s="14"/>
      <c r="H11" s="6"/>
      <c r="I11" s="11" t="s">
        <v>5</v>
      </c>
      <c r="J11" s="11" t="s">
        <v>9</v>
      </c>
      <c r="K11" s="5" t="s">
        <v>10</v>
      </c>
      <c r="L11" s="12"/>
      <c r="M11" s="11" t="s">
        <v>5</v>
      </c>
      <c r="N11" s="11" t="s">
        <v>9</v>
      </c>
      <c r="O11" s="5" t="s">
        <v>10</v>
      </c>
      <c r="P11" s="12"/>
      <c r="Q11" s="11" t="s">
        <v>5</v>
      </c>
      <c r="R11" s="11" t="s">
        <v>9</v>
      </c>
      <c r="S11" s="5" t="s">
        <v>10</v>
      </c>
      <c r="T11" s="12"/>
      <c r="U11" s="11" t="s">
        <v>5</v>
      </c>
      <c r="V11" s="11" t="s">
        <v>9</v>
      </c>
      <c r="W11" s="5" t="s">
        <v>10</v>
      </c>
      <c r="Y11" s="23"/>
      <c r="Z11" s="6"/>
      <c r="AA11" s="24"/>
      <c r="AC11" s="13"/>
      <c r="AD11" s="12"/>
      <c r="AE11" s="14"/>
    </row>
    <row r="12" spans="1:32">
      <c r="D12" s="42"/>
      <c r="E12" s="15"/>
      <c r="F12" s="16"/>
      <c r="G12" s="17"/>
      <c r="H12" s="29"/>
      <c r="I12" s="5">
        <v>1931</v>
      </c>
      <c r="J12" s="11">
        <f>$B$5</f>
        <v>18</v>
      </c>
      <c r="K12" s="5">
        <f>(K8/2)*B10</f>
        <v>317695200</v>
      </c>
      <c r="L12" s="16"/>
      <c r="M12" s="5">
        <v>1931</v>
      </c>
      <c r="N12" s="11">
        <f>J12+B5</f>
        <v>36</v>
      </c>
      <c r="O12" s="5">
        <f>K12</f>
        <v>317695200</v>
      </c>
      <c r="P12" s="16"/>
      <c r="Q12" s="5">
        <v>1931</v>
      </c>
      <c r="R12" s="11">
        <f>N12+B5</f>
        <v>54</v>
      </c>
      <c r="S12" s="5">
        <f>O12</f>
        <v>317695200</v>
      </c>
      <c r="T12" s="16"/>
      <c r="U12" s="5">
        <v>1931</v>
      </c>
      <c r="V12" s="11">
        <f>R12+B5</f>
        <v>72</v>
      </c>
      <c r="W12" s="5">
        <f>S12</f>
        <v>317695200</v>
      </c>
      <c r="Y12" s="23"/>
      <c r="Z12" s="6"/>
      <c r="AA12" s="24"/>
      <c r="AC12" s="13"/>
      <c r="AD12" s="12"/>
      <c r="AE12" s="14"/>
    </row>
    <row r="13" spans="1:32">
      <c r="A13" s="11" t="s">
        <v>7</v>
      </c>
      <c r="B13" s="11" t="s">
        <v>18</v>
      </c>
      <c r="E13" s="13"/>
      <c r="F13" s="12"/>
      <c r="G13" s="14"/>
      <c r="H13" s="6"/>
      <c r="I13" s="23"/>
      <c r="J13" s="6"/>
      <c r="K13" s="14"/>
      <c r="M13" s="13"/>
      <c r="N13" s="12"/>
      <c r="O13" s="14"/>
      <c r="Q13" s="13"/>
      <c r="R13" s="12"/>
      <c r="S13" s="14"/>
      <c r="U13" s="13"/>
      <c r="V13" s="12"/>
      <c r="W13" s="14"/>
      <c r="Y13" s="13"/>
      <c r="Z13" s="12"/>
      <c r="AA13" s="14"/>
      <c r="AC13" s="13"/>
      <c r="AD13" s="12"/>
      <c r="AE13" s="14"/>
    </row>
    <row r="14" spans="1:32">
      <c r="A14" s="3">
        <f>E39</f>
        <v>264746000</v>
      </c>
      <c r="B14" s="11">
        <f>B9</f>
        <v>1920</v>
      </c>
      <c r="D14" s="40">
        <v>3</v>
      </c>
      <c r="E14" s="18"/>
      <c r="F14" s="19"/>
      <c r="G14" s="30"/>
      <c r="H14" s="28"/>
      <c r="I14" s="27"/>
      <c r="J14" s="28"/>
      <c r="K14" s="20"/>
      <c r="L14" s="19"/>
      <c r="M14" s="56" t="s">
        <v>13</v>
      </c>
      <c r="N14" s="57"/>
      <c r="O14" s="58"/>
      <c r="P14" s="19"/>
      <c r="Q14" s="56" t="s">
        <v>13</v>
      </c>
      <c r="R14" s="57"/>
      <c r="S14" s="58"/>
      <c r="T14" s="19"/>
      <c r="U14" s="56" t="s">
        <v>13</v>
      </c>
      <c r="V14" s="57"/>
      <c r="W14" s="58"/>
      <c r="X14" s="19"/>
      <c r="Y14" s="56" t="s">
        <v>13</v>
      </c>
      <c r="Z14" s="57"/>
      <c r="AA14" s="58"/>
      <c r="AC14" s="13"/>
      <c r="AD14" s="12"/>
      <c r="AE14" s="14"/>
    </row>
    <row r="15" spans="1:32">
      <c r="A15" s="3">
        <f>I39</f>
        <v>582441200</v>
      </c>
      <c r="B15" s="11">
        <f>I4</f>
        <v>1938</v>
      </c>
      <c r="D15" s="41"/>
      <c r="E15" s="13"/>
      <c r="F15" s="12"/>
      <c r="G15" s="24"/>
      <c r="H15" s="6"/>
      <c r="I15" s="23"/>
      <c r="J15" s="6"/>
      <c r="K15" s="14"/>
      <c r="L15" s="12"/>
      <c r="M15" s="11" t="s">
        <v>5</v>
      </c>
      <c r="N15" s="11" t="s">
        <v>9</v>
      </c>
      <c r="O15" s="5" t="s">
        <v>10</v>
      </c>
      <c r="P15" s="12"/>
      <c r="Q15" s="11" t="s">
        <v>5</v>
      </c>
      <c r="R15" s="11" t="s">
        <v>9</v>
      </c>
      <c r="S15" s="5" t="s">
        <v>10</v>
      </c>
      <c r="T15" s="12"/>
      <c r="U15" s="11" t="s">
        <v>5</v>
      </c>
      <c r="V15" s="11" t="s">
        <v>9</v>
      </c>
      <c r="W15" s="5" t="s">
        <v>10</v>
      </c>
      <c r="X15" s="12"/>
      <c r="Y15" s="11" t="s">
        <v>5</v>
      </c>
      <c r="Z15" s="11" t="s">
        <v>9</v>
      </c>
      <c r="AA15" s="5" t="s">
        <v>10</v>
      </c>
      <c r="AC15" s="13"/>
      <c r="AD15" s="12"/>
      <c r="AE15" s="14"/>
    </row>
    <row r="16" spans="1:32">
      <c r="A16" s="3">
        <f>M39</f>
        <v>963675440</v>
      </c>
      <c r="B16" s="11">
        <f>M4</f>
        <v>1956</v>
      </c>
      <c r="D16" s="42"/>
      <c r="E16" s="15"/>
      <c r="F16" s="16"/>
      <c r="G16" s="17"/>
      <c r="H16" s="16"/>
      <c r="I16" s="15"/>
      <c r="J16" s="16"/>
      <c r="K16" s="17"/>
      <c r="L16" s="16"/>
      <c r="M16" s="5">
        <v>1931</v>
      </c>
      <c r="N16" s="11">
        <f>B5</f>
        <v>18</v>
      </c>
      <c r="O16" s="5">
        <f>(O12/2)*B10</f>
        <v>381234240</v>
      </c>
      <c r="P16" s="16"/>
      <c r="Q16" s="5">
        <v>1931</v>
      </c>
      <c r="R16" s="11">
        <f>N16+B5</f>
        <v>36</v>
      </c>
      <c r="S16" s="5">
        <f>O16</f>
        <v>381234240</v>
      </c>
      <c r="T16" s="16"/>
      <c r="U16" s="5">
        <v>1931</v>
      </c>
      <c r="V16" s="11">
        <f>R16+B5</f>
        <v>54</v>
      </c>
      <c r="W16" s="5">
        <f>S16</f>
        <v>381234240</v>
      </c>
      <c r="X16" s="16"/>
      <c r="Y16" s="5">
        <v>1931</v>
      </c>
      <c r="Z16" s="11">
        <f>V16+B5</f>
        <v>72</v>
      </c>
      <c r="AA16" s="5">
        <f>W16</f>
        <v>381234240</v>
      </c>
      <c r="AC16" s="13"/>
      <c r="AD16" s="12"/>
      <c r="AE16" s="14"/>
    </row>
    <row r="17" spans="1:31">
      <c r="A17" s="3">
        <f>Q39</f>
        <v>1344909680</v>
      </c>
      <c r="B17" s="11">
        <f>Q4</f>
        <v>1974</v>
      </c>
      <c r="E17" s="13"/>
      <c r="F17" s="12"/>
      <c r="G17" s="14"/>
      <c r="I17" s="13"/>
      <c r="J17" s="12"/>
      <c r="K17" s="14"/>
      <c r="M17" s="13"/>
      <c r="N17" s="12"/>
      <c r="O17" s="14"/>
      <c r="Q17" s="13"/>
      <c r="R17" s="12"/>
      <c r="S17" s="14"/>
      <c r="U17" s="13"/>
      <c r="V17" s="12"/>
      <c r="W17" s="14"/>
      <c r="Y17" s="13"/>
      <c r="Z17" s="12"/>
      <c r="AA17" s="14"/>
      <c r="AC17" s="13"/>
      <c r="AD17" s="12"/>
      <c r="AE17" s="14"/>
    </row>
    <row r="18" spans="1:31">
      <c r="A18" s="3">
        <f>U39</f>
        <v>1537644768</v>
      </c>
      <c r="B18" s="11">
        <f>U4</f>
        <v>1992</v>
      </c>
      <c r="D18" s="40">
        <v>4</v>
      </c>
      <c r="E18" s="18"/>
      <c r="F18" s="19"/>
      <c r="G18" s="20"/>
      <c r="H18" s="19"/>
      <c r="I18" s="18"/>
      <c r="J18" s="19"/>
      <c r="K18" s="20"/>
      <c r="L18" s="19"/>
      <c r="M18" s="18"/>
      <c r="N18" s="19"/>
      <c r="O18" s="20"/>
      <c r="P18" s="19"/>
      <c r="Q18" s="44" t="s">
        <v>14</v>
      </c>
      <c r="R18" s="45"/>
      <c r="S18" s="46"/>
      <c r="T18" s="19"/>
      <c r="U18" s="44" t="s">
        <v>14</v>
      </c>
      <c r="V18" s="45"/>
      <c r="W18" s="46"/>
      <c r="X18" s="19"/>
      <c r="Y18" s="44" t="s">
        <v>14</v>
      </c>
      <c r="Z18" s="45"/>
      <c r="AA18" s="46"/>
      <c r="AB18" s="19"/>
      <c r="AC18" s="44" t="s">
        <v>14</v>
      </c>
      <c r="AD18" s="45"/>
      <c r="AE18" s="46"/>
    </row>
    <row r="19" spans="1:31">
      <c r="A19" s="3">
        <f>Y39</f>
        <v>1768926873.5999999</v>
      </c>
      <c r="B19" s="11">
        <f>Y4</f>
        <v>2010</v>
      </c>
      <c r="D19" s="41"/>
      <c r="E19" s="13"/>
      <c r="F19" s="12"/>
      <c r="G19" s="14"/>
      <c r="H19" s="12"/>
      <c r="I19" s="13"/>
      <c r="J19" s="12"/>
      <c r="K19" s="14"/>
      <c r="L19" s="12"/>
      <c r="M19" s="13"/>
      <c r="N19" s="12"/>
      <c r="O19" s="14"/>
      <c r="P19" s="12"/>
      <c r="Q19" s="11" t="s">
        <v>5</v>
      </c>
      <c r="R19" s="11" t="s">
        <v>9</v>
      </c>
      <c r="S19" s="5" t="s">
        <v>10</v>
      </c>
      <c r="T19" s="12"/>
      <c r="U19" s="11" t="s">
        <v>5</v>
      </c>
      <c r="V19" s="11" t="s">
        <v>9</v>
      </c>
      <c r="W19" s="5" t="s">
        <v>10</v>
      </c>
      <c r="X19" s="12"/>
      <c r="Y19" s="11" t="s">
        <v>5</v>
      </c>
      <c r="Z19" s="11" t="s">
        <v>9</v>
      </c>
      <c r="AA19" s="5" t="s">
        <v>10</v>
      </c>
      <c r="AB19" s="12"/>
      <c r="AC19" s="11" t="s">
        <v>5</v>
      </c>
      <c r="AD19" s="11" t="s">
        <v>9</v>
      </c>
      <c r="AE19" s="5" t="s">
        <v>10</v>
      </c>
    </row>
    <row r="20" spans="1:31">
      <c r="A20" s="3">
        <f>AC39</f>
        <v>2046465400.3199999</v>
      </c>
      <c r="B20" s="11">
        <f>AC4</f>
        <v>2028</v>
      </c>
      <c r="D20" s="42"/>
      <c r="E20" s="15"/>
      <c r="F20" s="16"/>
      <c r="G20" s="17"/>
      <c r="H20" s="16"/>
      <c r="I20" s="15"/>
      <c r="J20" s="16"/>
      <c r="K20" s="17"/>
      <c r="L20" s="16"/>
      <c r="M20" s="15"/>
      <c r="N20" s="16"/>
      <c r="O20" s="17"/>
      <c r="P20" s="16"/>
      <c r="Q20" s="5">
        <v>1931</v>
      </c>
      <c r="R20" s="11">
        <f>B5</f>
        <v>18</v>
      </c>
      <c r="S20" s="5">
        <f>(S16/2)*2</f>
        <v>381234240</v>
      </c>
      <c r="T20" s="16"/>
      <c r="U20" s="5">
        <v>1931</v>
      </c>
      <c r="V20" s="11">
        <f>R20+B5</f>
        <v>36</v>
      </c>
      <c r="W20" s="5">
        <f>S20</f>
        <v>381234240</v>
      </c>
      <c r="X20" s="16"/>
      <c r="Y20" s="5">
        <v>1931</v>
      </c>
      <c r="Z20" s="11">
        <f>V20+B5</f>
        <v>54</v>
      </c>
      <c r="AA20" s="5">
        <f>W20</f>
        <v>381234240</v>
      </c>
      <c r="AB20" s="16"/>
      <c r="AC20" s="5">
        <v>1931</v>
      </c>
      <c r="AD20" s="11">
        <f>Z20+B5</f>
        <v>72</v>
      </c>
      <c r="AE20" s="5">
        <f>AA20</f>
        <v>381234240</v>
      </c>
    </row>
    <row r="21" spans="1:31">
      <c r="A21" s="11"/>
      <c r="B21" s="11"/>
      <c r="E21" s="13"/>
      <c r="F21" s="12"/>
      <c r="G21" s="14"/>
      <c r="I21" s="13"/>
      <c r="J21" s="12"/>
      <c r="K21" s="14"/>
      <c r="M21" s="13"/>
      <c r="N21" s="12"/>
      <c r="O21" s="14"/>
      <c r="Q21" s="13"/>
      <c r="R21" s="12"/>
      <c r="S21" s="14"/>
      <c r="U21" s="13"/>
      <c r="V21" s="12"/>
      <c r="W21" s="14"/>
      <c r="Y21" s="13"/>
      <c r="Z21" s="12"/>
      <c r="AA21" s="14"/>
      <c r="AC21" s="13"/>
      <c r="AD21" s="12"/>
      <c r="AE21" s="14"/>
    </row>
    <row r="22" spans="1:31">
      <c r="A22" s="11"/>
      <c r="B22" s="11"/>
      <c r="D22" s="40">
        <v>5</v>
      </c>
      <c r="E22" s="18"/>
      <c r="F22" s="19"/>
      <c r="G22" s="20"/>
      <c r="H22" s="19"/>
      <c r="I22" s="18"/>
      <c r="J22" s="19"/>
      <c r="K22" s="20"/>
      <c r="L22" s="19"/>
      <c r="M22" s="18"/>
      <c r="N22" s="19"/>
      <c r="O22" s="20"/>
      <c r="P22" s="19"/>
      <c r="Q22" s="18"/>
      <c r="R22" s="19"/>
      <c r="S22" s="20"/>
      <c r="T22" s="19"/>
      <c r="U22" s="47" t="s">
        <v>15</v>
      </c>
      <c r="V22" s="48"/>
      <c r="W22" s="49"/>
      <c r="X22" s="19"/>
      <c r="Y22" s="47" t="s">
        <v>15</v>
      </c>
      <c r="Z22" s="48"/>
      <c r="AA22" s="49"/>
      <c r="AB22" s="19"/>
      <c r="AC22" s="47" t="s">
        <v>15</v>
      </c>
      <c r="AD22" s="48"/>
      <c r="AE22" s="49"/>
    </row>
    <row r="23" spans="1:31">
      <c r="A23" s="11"/>
      <c r="B23" s="11"/>
      <c r="D23" s="41"/>
      <c r="E23" s="13"/>
      <c r="F23" s="12"/>
      <c r="G23" s="14"/>
      <c r="H23" s="12"/>
      <c r="I23" s="13"/>
      <c r="J23" s="12"/>
      <c r="K23" s="14"/>
      <c r="L23" s="12"/>
      <c r="M23" s="13"/>
      <c r="N23" s="12"/>
      <c r="O23" s="14"/>
      <c r="P23" s="12"/>
      <c r="Q23" s="13"/>
      <c r="R23" s="12"/>
      <c r="S23" s="14"/>
      <c r="T23" s="12"/>
      <c r="U23" s="11" t="s">
        <v>5</v>
      </c>
      <c r="V23" s="11" t="s">
        <v>9</v>
      </c>
      <c r="W23" s="5" t="s">
        <v>10</v>
      </c>
      <c r="X23" s="12"/>
      <c r="Y23" s="11" t="s">
        <v>5</v>
      </c>
      <c r="Z23" s="11" t="s">
        <v>9</v>
      </c>
      <c r="AA23" s="5" t="s">
        <v>10</v>
      </c>
      <c r="AB23" s="12"/>
      <c r="AC23" s="11" t="s">
        <v>5</v>
      </c>
      <c r="AD23" s="11" t="s">
        <v>9</v>
      </c>
      <c r="AE23" s="5" t="s">
        <v>10</v>
      </c>
    </row>
    <row r="24" spans="1:31">
      <c r="A24" s="11"/>
      <c r="B24" s="11"/>
      <c r="D24" s="42"/>
      <c r="E24" s="15"/>
      <c r="F24" s="16"/>
      <c r="G24" s="17"/>
      <c r="H24" s="16"/>
      <c r="I24" s="15"/>
      <c r="J24" s="16"/>
      <c r="K24" s="17"/>
      <c r="L24" s="16"/>
      <c r="M24" s="15"/>
      <c r="N24" s="16"/>
      <c r="O24" s="17"/>
      <c r="P24" s="16"/>
      <c r="Q24" s="15"/>
      <c r="R24" s="16"/>
      <c r="S24" s="17"/>
      <c r="T24" s="16"/>
      <c r="U24" s="5">
        <v>1931</v>
      </c>
      <c r="V24" s="11">
        <f>B5</f>
        <v>18</v>
      </c>
      <c r="W24" s="5">
        <f>(W20/2)*B10</f>
        <v>457481088</v>
      </c>
      <c r="X24" s="16"/>
      <c r="Y24" s="5">
        <v>1931</v>
      </c>
      <c r="Z24" s="11">
        <f>V24+B5</f>
        <v>36</v>
      </c>
      <c r="AA24" s="5">
        <f>W24</f>
        <v>457481088</v>
      </c>
      <c r="AB24" s="16"/>
      <c r="AC24" s="5">
        <v>1931</v>
      </c>
      <c r="AD24" s="11">
        <f>Z24+B5</f>
        <v>54</v>
      </c>
      <c r="AE24" s="5">
        <f>AA24</f>
        <v>457481088</v>
      </c>
    </row>
    <row r="25" spans="1:31">
      <c r="A25" s="11"/>
      <c r="B25" s="11"/>
      <c r="E25" s="13"/>
      <c r="F25" s="12"/>
      <c r="G25" s="14"/>
      <c r="I25" s="13"/>
      <c r="J25" s="12"/>
      <c r="K25" s="14"/>
      <c r="M25" s="13"/>
      <c r="N25" s="12"/>
      <c r="O25" s="14"/>
      <c r="Q25" s="13"/>
      <c r="R25" s="12"/>
      <c r="S25" s="14"/>
      <c r="U25" s="13"/>
      <c r="V25" s="12"/>
      <c r="W25" s="14"/>
      <c r="Y25" s="13"/>
      <c r="Z25" s="12"/>
      <c r="AA25" s="14"/>
      <c r="AC25" s="13"/>
      <c r="AD25" s="12"/>
      <c r="AE25" s="14"/>
    </row>
    <row r="26" spans="1:31">
      <c r="A26" s="11"/>
      <c r="B26" s="11"/>
      <c r="D26" s="40">
        <v>6</v>
      </c>
      <c r="E26" s="18"/>
      <c r="F26" s="19"/>
      <c r="G26" s="20"/>
      <c r="H26" s="19"/>
      <c r="I26" s="18"/>
      <c r="J26" s="19"/>
      <c r="K26" s="20"/>
      <c r="L26" s="19"/>
      <c r="M26" s="18"/>
      <c r="N26" s="19"/>
      <c r="O26" s="20"/>
      <c r="P26" s="19"/>
      <c r="Q26" s="18"/>
      <c r="R26" s="19"/>
      <c r="S26" s="20"/>
      <c r="T26" s="19"/>
      <c r="U26" s="18"/>
      <c r="V26" s="19"/>
      <c r="W26" s="20"/>
      <c r="X26" s="19"/>
      <c r="Y26" s="50" t="s">
        <v>16</v>
      </c>
      <c r="Z26" s="51"/>
      <c r="AA26" s="52"/>
      <c r="AB26" s="19"/>
      <c r="AC26" s="50" t="s">
        <v>16</v>
      </c>
      <c r="AD26" s="51"/>
      <c r="AE26" s="52"/>
    </row>
    <row r="27" spans="1:31">
      <c r="A27" s="11"/>
      <c r="B27" s="11"/>
      <c r="D27" s="41"/>
      <c r="E27" s="13"/>
      <c r="F27" s="12"/>
      <c r="G27" s="14"/>
      <c r="H27" s="12"/>
      <c r="I27" s="13"/>
      <c r="J27" s="12"/>
      <c r="K27" s="14"/>
      <c r="L27" s="12"/>
      <c r="M27" s="13"/>
      <c r="N27" s="12"/>
      <c r="O27" s="14"/>
      <c r="P27" s="12"/>
      <c r="Q27" s="13"/>
      <c r="R27" s="12"/>
      <c r="S27" s="14"/>
      <c r="T27" s="12"/>
      <c r="U27" s="13"/>
      <c r="V27" s="12"/>
      <c r="W27" s="14"/>
      <c r="X27" s="12"/>
      <c r="Y27" s="11" t="s">
        <v>5</v>
      </c>
      <c r="Z27" s="11" t="s">
        <v>9</v>
      </c>
      <c r="AA27" s="5" t="s">
        <v>10</v>
      </c>
      <c r="AB27" s="12"/>
      <c r="AC27" s="11" t="s">
        <v>5</v>
      </c>
      <c r="AD27" s="11" t="s">
        <v>9</v>
      </c>
      <c r="AE27" s="5" t="s">
        <v>10</v>
      </c>
    </row>
    <row r="28" spans="1:31">
      <c r="A28" s="11"/>
      <c r="B28" s="11"/>
      <c r="D28" s="42"/>
      <c r="E28" s="15"/>
      <c r="F28" s="16"/>
      <c r="G28" s="17"/>
      <c r="H28" s="16"/>
      <c r="I28" s="15"/>
      <c r="J28" s="16"/>
      <c r="K28" s="17"/>
      <c r="L28" s="16"/>
      <c r="M28" s="15"/>
      <c r="N28" s="16"/>
      <c r="O28" s="17"/>
      <c r="P28" s="16"/>
      <c r="Q28" s="15"/>
      <c r="R28" s="16"/>
      <c r="S28" s="17"/>
      <c r="T28" s="16"/>
      <c r="U28" s="15"/>
      <c r="V28" s="16"/>
      <c r="W28" s="17"/>
      <c r="X28" s="16"/>
      <c r="Y28" s="5">
        <v>1931</v>
      </c>
      <c r="Z28" s="11">
        <f>B5</f>
        <v>18</v>
      </c>
      <c r="AA28" s="5">
        <f>(AA24/2)*B10</f>
        <v>548977305.60000002</v>
      </c>
      <c r="AB28" s="16"/>
      <c r="AC28" s="5">
        <v>1931</v>
      </c>
      <c r="AD28" s="11">
        <f>Z28+B5</f>
        <v>36</v>
      </c>
      <c r="AE28" s="5">
        <f>AA28</f>
        <v>548977305.60000002</v>
      </c>
    </row>
    <row r="29" spans="1:31">
      <c r="A29" s="11"/>
      <c r="B29" s="11"/>
      <c r="E29" s="13"/>
      <c r="F29" s="12"/>
      <c r="G29" s="14"/>
      <c r="I29" s="13"/>
      <c r="J29" s="12"/>
      <c r="K29" s="14"/>
      <c r="M29" s="13"/>
      <c r="N29" s="12"/>
      <c r="O29" s="14"/>
      <c r="Q29" s="13"/>
      <c r="R29" s="12"/>
      <c r="S29" s="14"/>
      <c r="U29" s="13"/>
      <c r="V29" s="12"/>
      <c r="W29" s="14"/>
      <c r="Y29" s="13"/>
      <c r="Z29" s="12"/>
      <c r="AA29" s="14"/>
      <c r="AC29" s="13"/>
      <c r="AD29" s="12"/>
      <c r="AE29" s="14"/>
    </row>
    <row r="30" spans="1:31">
      <c r="A30" s="11"/>
      <c r="B30" s="11"/>
      <c r="D30" s="40">
        <v>7</v>
      </c>
      <c r="E30" s="18"/>
      <c r="F30" s="19"/>
      <c r="G30" s="20"/>
      <c r="H30" s="19"/>
      <c r="I30" s="18"/>
      <c r="J30" s="19"/>
      <c r="K30" s="20"/>
      <c r="L30" s="19"/>
      <c r="M30" s="18"/>
      <c r="N30" s="19"/>
      <c r="O30" s="20"/>
      <c r="P30" s="19"/>
      <c r="Q30" s="18"/>
      <c r="R30" s="19"/>
      <c r="S30" s="20"/>
      <c r="T30" s="19"/>
      <c r="U30" s="18"/>
      <c r="V30" s="19"/>
      <c r="W30" s="20"/>
      <c r="X30" s="19"/>
      <c r="Y30" s="18"/>
      <c r="Z30" s="19"/>
      <c r="AA30" s="20"/>
      <c r="AB30" s="19"/>
      <c r="AC30" s="53" t="s">
        <v>17</v>
      </c>
      <c r="AD30" s="54"/>
      <c r="AE30" s="55"/>
    </row>
    <row r="31" spans="1:31">
      <c r="A31" s="11"/>
      <c r="B31" s="11"/>
      <c r="D31" s="41"/>
      <c r="E31" s="13"/>
      <c r="F31" s="12"/>
      <c r="G31" s="14"/>
      <c r="H31" s="12"/>
      <c r="I31" s="13"/>
      <c r="J31" s="12"/>
      <c r="K31" s="14"/>
      <c r="L31" s="12"/>
      <c r="M31" s="13"/>
      <c r="N31" s="12"/>
      <c r="O31" s="14"/>
      <c r="P31" s="12"/>
      <c r="Q31" s="13"/>
      <c r="R31" s="12"/>
      <c r="S31" s="14"/>
      <c r="T31" s="12"/>
      <c r="U31" s="13"/>
      <c r="V31" s="12"/>
      <c r="W31" s="14"/>
      <c r="X31" s="12"/>
      <c r="Y31" s="13"/>
      <c r="Z31" s="12"/>
      <c r="AA31" s="14"/>
      <c r="AB31" s="12"/>
      <c r="AC31" s="11" t="s">
        <v>5</v>
      </c>
      <c r="AD31" s="11" t="s">
        <v>9</v>
      </c>
      <c r="AE31" s="5" t="s">
        <v>10</v>
      </c>
    </row>
    <row r="32" spans="1:31">
      <c r="A32" s="11"/>
      <c r="B32" s="11"/>
      <c r="D32" s="42"/>
      <c r="E32" s="15"/>
      <c r="F32" s="16"/>
      <c r="G32" s="17"/>
      <c r="H32" s="16"/>
      <c r="I32" s="15"/>
      <c r="J32" s="16"/>
      <c r="K32" s="17"/>
      <c r="L32" s="16"/>
      <c r="M32" s="15"/>
      <c r="N32" s="16"/>
      <c r="O32" s="17"/>
      <c r="P32" s="16"/>
      <c r="Q32" s="15"/>
      <c r="R32" s="16"/>
      <c r="S32" s="17"/>
      <c r="T32" s="16"/>
      <c r="U32" s="15"/>
      <c r="V32" s="16"/>
      <c r="W32" s="17"/>
      <c r="X32" s="16"/>
      <c r="Y32" s="15"/>
      <c r="Z32" s="16"/>
      <c r="AA32" s="17"/>
      <c r="AB32" s="16"/>
      <c r="AC32" s="5">
        <v>1931</v>
      </c>
      <c r="AD32" s="11">
        <f>B5</f>
        <v>18</v>
      </c>
      <c r="AE32" s="5">
        <f>(AE28/2)*B10</f>
        <v>658772766.72000003</v>
      </c>
    </row>
    <row r="33" spans="1:31">
      <c r="A33" s="11"/>
      <c r="B33" s="11"/>
      <c r="E33" s="13"/>
      <c r="F33" s="12"/>
      <c r="G33" s="14"/>
      <c r="I33" s="13"/>
      <c r="J33" s="12"/>
      <c r="K33" s="14"/>
      <c r="M33" s="13"/>
      <c r="N33" s="12"/>
      <c r="O33" s="14"/>
      <c r="Q33" s="13"/>
      <c r="R33" s="12"/>
      <c r="S33" s="14"/>
      <c r="U33" s="13"/>
      <c r="V33" s="12"/>
      <c r="W33" s="14"/>
      <c r="Y33" s="13"/>
      <c r="Z33" s="12"/>
      <c r="AA33" s="14"/>
      <c r="AC33" s="13"/>
      <c r="AD33" s="12"/>
      <c r="AE33" s="14"/>
    </row>
    <row r="34" spans="1:31">
      <c r="A34" s="11"/>
      <c r="B34" s="11"/>
      <c r="E34" s="13"/>
      <c r="F34" s="12"/>
      <c r="G34" s="14"/>
      <c r="I34" s="13"/>
      <c r="J34" s="12"/>
      <c r="K34" s="14"/>
      <c r="M34" s="13"/>
      <c r="N34" s="12"/>
      <c r="O34" s="14"/>
      <c r="Q34" s="13"/>
      <c r="R34" s="12"/>
      <c r="S34" s="14"/>
      <c r="U34" s="13"/>
      <c r="V34" s="12"/>
      <c r="W34" s="14"/>
      <c r="Y34" s="13"/>
      <c r="Z34" s="12"/>
      <c r="AA34" s="14"/>
      <c r="AC34" s="13"/>
      <c r="AD34" s="12"/>
      <c r="AE34" s="14"/>
    </row>
    <row r="35" spans="1:31">
      <c r="A35" s="11"/>
      <c r="B35" s="11"/>
      <c r="E35" s="13"/>
      <c r="F35" s="12"/>
      <c r="G35" s="14"/>
      <c r="I35" s="13"/>
      <c r="J35" s="12"/>
      <c r="K35" s="14"/>
      <c r="M35" s="13"/>
      <c r="N35" s="12"/>
      <c r="O35" s="14"/>
      <c r="Q35" s="13"/>
      <c r="R35" s="12"/>
      <c r="S35" s="14"/>
      <c r="U35" s="13"/>
      <c r="V35" s="12"/>
      <c r="W35" s="14"/>
      <c r="Y35" s="13"/>
      <c r="Z35" s="12"/>
      <c r="AA35" s="14"/>
      <c r="AC35" s="13"/>
      <c r="AD35" s="12"/>
      <c r="AE35" s="14"/>
    </row>
    <row r="36" spans="1:31">
      <c r="A36" s="11"/>
      <c r="B36" s="11"/>
      <c r="E36" s="13"/>
      <c r="F36" s="12"/>
      <c r="G36" s="14"/>
      <c r="I36" s="13"/>
      <c r="J36" s="12"/>
      <c r="K36" s="14"/>
      <c r="M36" s="13"/>
      <c r="N36" s="12"/>
      <c r="O36" s="14"/>
      <c r="Q36" s="13"/>
      <c r="R36" s="12"/>
      <c r="S36" s="14"/>
      <c r="U36" s="13"/>
      <c r="V36" s="12"/>
      <c r="W36" s="14"/>
      <c r="Y36" s="13"/>
      <c r="Z36" s="12"/>
      <c r="AA36" s="14"/>
      <c r="AC36" s="13"/>
      <c r="AD36" s="12"/>
      <c r="AE36" s="14"/>
    </row>
    <row r="37" spans="1:31">
      <c r="A37" s="11"/>
      <c r="B37" s="11"/>
      <c r="E37" s="13"/>
      <c r="F37" s="12"/>
      <c r="G37" s="14"/>
      <c r="I37" s="13"/>
      <c r="J37" s="12"/>
      <c r="K37" s="14"/>
      <c r="M37" s="13"/>
      <c r="N37" s="12"/>
      <c r="O37" s="14"/>
      <c r="Q37" s="13"/>
      <c r="R37" s="12"/>
      <c r="S37" s="14"/>
      <c r="U37" s="13"/>
      <c r="V37" s="12"/>
      <c r="W37" s="14"/>
      <c r="Y37" s="13"/>
      <c r="Z37" s="12"/>
      <c r="AA37" s="14"/>
      <c r="AC37" s="13"/>
      <c r="AD37" s="12"/>
      <c r="AE37" s="14"/>
    </row>
    <row r="38" spans="1:31">
      <c r="A38" s="11"/>
      <c r="B38" s="11"/>
      <c r="E38" s="13"/>
      <c r="F38" s="12"/>
      <c r="G38" s="14"/>
      <c r="I38" s="13"/>
      <c r="J38" s="12"/>
      <c r="K38" s="14"/>
      <c r="M38" s="13"/>
      <c r="N38" s="12"/>
      <c r="O38" s="14"/>
      <c r="Q38" s="13"/>
      <c r="R38" s="12"/>
      <c r="S38" s="14"/>
      <c r="U38" s="13"/>
      <c r="V38" s="12"/>
      <c r="W38" s="14"/>
      <c r="Y38" s="13"/>
      <c r="Z38" s="12"/>
      <c r="AA38" s="14"/>
      <c r="AC38" s="13"/>
      <c r="AD38" s="12"/>
      <c r="AE38" s="14"/>
    </row>
    <row r="39" spans="1:31">
      <c r="A39" s="11"/>
      <c r="B39" s="11"/>
      <c r="E39" s="33">
        <f>G8</f>
        <v>264746000</v>
      </c>
      <c r="F39" s="34"/>
      <c r="G39" s="35"/>
      <c r="I39" s="33">
        <f>K8+K12</f>
        <v>582441200</v>
      </c>
      <c r="J39" s="34"/>
      <c r="K39" s="35"/>
      <c r="M39" s="33">
        <f>O16+O12+O8</f>
        <v>963675440</v>
      </c>
      <c r="N39" s="34"/>
      <c r="O39" s="35"/>
      <c r="Q39" s="33">
        <f>S8+S12+S16+S20</f>
        <v>1344909680</v>
      </c>
      <c r="R39" s="34"/>
      <c r="S39" s="35"/>
      <c r="U39" s="33">
        <f>W12+W16+W20+W24</f>
        <v>1537644768</v>
      </c>
      <c r="V39" s="34"/>
      <c r="W39" s="35"/>
      <c r="Y39" s="33">
        <f>AA16+AA20+AA24+AA28</f>
        <v>1768926873.5999999</v>
      </c>
      <c r="Z39" s="34"/>
      <c r="AA39" s="35"/>
      <c r="AC39" s="33">
        <f>AE20+AE24+AE28+AE32</f>
        <v>2046465400.3199999</v>
      </c>
      <c r="AD39" s="34"/>
      <c r="AE39" s="35"/>
    </row>
    <row r="40" spans="1:31">
      <c r="A40" s="11"/>
      <c r="B40" s="11"/>
      <c r="E40" s="36"/>
      <c r="F40" s="37"/>
      <c r="G40" s="38"/>
      <c r="I40" s="36"/>
      <c r="J40" s="37"/>
      <c r="K40" s="38"/>
      <c r="M40" s="36"/>
      <c r="N40" s="37"/>
      <c r="O40" s="38"/>
      <c r="Q40" s="36"/>
      <c r="R40" s="37"/>
      <c r="S40" s="38"/>
      <c r="U40" s="36"/>
      <c r="V40" s="37"/>
      <c r="W40" s="38"/>
      <c r="Y40" s="36"/>
      <c r="Z40" s="37"/>
      <c r="AA40" s="38"/>
      <c r="AC40" s="36"/>
      <c r="AD40" s="37"/>
      <c r="AE40" s="38"/>
    </row>
  </sheetData>
  <mergeCells count="43">
    <mergeCell ref="Y39:AA40"/>
    <mergeCell ref="AC39:AE40"/>
    <mergeCell ref="D26:D28"/>
    <mergeCell ref="Y26:AA26"/>
    <mergeCell ref="AC26:AE26"/>
    <mergeCell ref="D30:D32"/>
    <mergeCell ref="AC30:AE30"/>
    <mergeCell ref="E39:G40"/>
    <mergeCell ref="I39:K40"/>
    <mergeCell ref="M39:O40"/>
    <mergeCell ref="Q39:S40"/>
    <mergeCell ref="U39:W40"/>
    <mergeCell ref="D22:D24"/>
    <mergeCell ref="U22:W22"/>
    <mergeCell ref="Y22:AA22"/>
    <mergeCell ref="AC22:AE22"/>
    <mergeCell ref="U10:W10"/>
    <mergeCell ref="D14:D16"/>
    <mergeCell ref="M14:O14"/>
    <mergeCell ref="Q14:S14"/>
    <mergeCell ref="U14:W14"/>
    <mergeCell ref="Y14:AA14"/>
    <mergeCell ref="D18:D20"/>
    <mergeCell ref="Q18:S18"/>
    <mergeCell ref="U18:W18"/>
    <mergeCell ref="Y18:AA18"/>
    <mergeCell ref="AC18:AE18"/>
    <mergeCell ref="D6:D8"/>
    <mergeCell ref="I6:K6"/>
    <mergeCell ref="M6:O6"/>
    <mergeCell ref="Q6:S6"/>
    <mergeCell ref="D10:D12"/>
    <mergeCell ref="I10:K10"/>
    <mergeCell ref="M10:O10"/>
    <mergeCell ref="Q10:S10"/>
    <mergeCell ref="A1:AF2"/>
    <mergeCell ref="E4:G4"/>
    <mergeCell ref="I4:K4"/>
    <mergeCell ref="M4:O4"/>
    <mergeCell ref="Q4:S4"/>
    <mergeCell ref="U4:W4"/>
    <mergeCell ref="Y4:AA4"/>
    <mergeCell ref="AC4:AE4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40"/>
  <sheetViews>
    <sheetView showGridLines="0" zoomScale="40" zoomScaleNormal="40" workbookViewId="0">
      <selection activeCell="N77" activeCellId="1" sqref="K20 N77"/>
    </sheetView>
  </sheetViews>
  <sheetFormatPr defaultRowHeight="12"/>
  <cols>
    <col min="1" max="1" width="21.85546875" style="1" customWidth="1"/>
    <col min="2" max="2" width="10.5703125" style="1" customWidth="1"/>
    <col min="3" max="3" width="6.42578125" style="1" customWidth="1"/>
    <col min="4" max="4" width="5.85546875" style="1" customWidth="1"/>
    <col min="5" max="5" width="9" style="1" customWidth="1"/>
    <col min="6" max="6" width="8.140625" style="1" customWidth="1"/>
    <col min="7" max="7" width="10" style="1" bestFit="1" customWidth="1"/>
    <col min="8" max="8" width="3.42578125" style="1" customWidth="1"/>
    <col min="9" max="10" width="9.28515625" style="1" bestFit="1" customWidth="1"/>
    <col min="11" max="11" width="9.140625" style="1"/>
    <col min="12" max="12" width="4.42578125" style="1" customWidth="1"/>
    <col min="13" max="15" width="9.140625" style="1"/>
    <col min="16" max="16" width="3.42578125" style="1" customWidth="1"/>
    <col min="17" max="19" width="9.140625" style="1"/>
    <col min="20" max="20" width="4.28515625" style="1" customWidth="1"/>
    <col min="21" max="23" width="9.140625" style="1"/>
    <col min="24" max="24" width="4.140625" style="1" customWidth="1"/>
    <col min="25" max="27" width="9.140625" style="1"/>
    <col min="28" max="28" width="4.28515625" style="1" customWidth="1"/>
    <col min="29" max="16384" width="9.140625" style="1"/>
  </cols>
  <sheetData>
    <row r="1" spans="1:32">
      <c r="A1" s="39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 ht="14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32">
      <c r="A4" s="11" t="s">
        <v>0</v>
      </c>
      <c r="B4" s="31">
        <v>7985000</v>
      </c>
      <c r="C4" s="12"/>
      <c r="E4" s="43">
        <f>B9</f>
        <v>1999</v>
      </c>
      <c r="F4" s="43"/>
      <c r="G4" s="43"/>
      <c r="I4" s="43">
        <f>E4+B5</f>
        <v>2017</v>
      </c>
      <c r="J4" s="43"/>
      <c r="K4" s="43"/>
      <c r="M4" s="43">
        <f>I4+B5</f>
        <v>2035</v>
      </c>
      <c r="N4" s="43"/>
      <c r="O4" s="43"/>
      <c r="Q4" s="43">
        <f>M4+B5</f>
        <v>2053</v>
      </c>
      <c r="R4" s="43"/>
      <c r="S4" s="43"/>
      <c r="U4" s="43">
        <f>Q4+B5</f>
        <v>2071</v>
      </c>
      <c r="V4" s="43"/>
      <c r="W4" s="43"/>
      <c r="Y4" s="43">
        <f>U4+B5</f>
        <v>2089</v>
      </c>
      <c r="Z4" s="43"/>
      <c r="AA4" s="43"/>
      <c r="AC4" s="43">
        <f>Y4+B5</f>
        <v>2107</v>
      </c>
      <c r="AD4" s="43"/>
      <c r="AE4" s="43"/>
    </row>
    <row r="5" spans="1:32">
      <c r="A5" s="11" t="s">
        <v>2</v>
      </c>
      <c r="B5" s="31">
        <v>18</v>
      </c>
      <c r="C5" s="12"/>
      <c r="E5" s="13"/>
      <c r="F5" s="12"/>
      <c r="G5" s="14"/>
      <c r="H5" s="6"/>
      <c r="I5" s="13"/>
      <c r="J5" s="12"/>
      <c r="K5" s="14"/>
      <c r="M5" s="13"/>
      <c r="N5" s="12"/>
      <c r="O5" s="14"/>
      <c r="Q5" s="13"/>
      <c r="R5" s="12"/>
      <c r="S5" s="14"/>
      <c r="U5" s="13"/>
      <c r="V5" s="12"/>
      <c r="W5" s="14"/>
      <c r="Y5" s="13"/>
      <c r="Z5" s="12"/>
      <c r="AA5" s="14"/>
      <c r="AC5" s="13"/>
      <c r="AD5" s="12"/>
      <c r="AE5" s="14"/>
    </row>
    <row r="6" spans="1:32">
      <c r="A6" s="11" t="s">
        <v>1</v>
      </c>
      <c r="B6" s="31">
        <f>B5*4</f>
        <v>72</v>
      </c>
      <c r="C6" s="12"/>
      <c r="D6" s="40">
        <v>1</v>
      </c>
      <c r="E6" s="8" t="s">
        <v>11</v>
      </c>
      <c r="F6" s="9"/>
      <c r="G6" s="10"/>
      <c r="H6" s="28"/>
      <c r="I6" s="50" t="s">
        <v>11</v>
      </c>
      <c r="J6" s="51"/>
      <c r="K6" s="52"/>
      <c r="L6" s="19"/>
      <c r="M6" s="50" t="s">
        <v>11</v>
      </c>
      <c r="N6" s="51"/>
      <c r="O6" s="52"/>
      <c r="P6" s="19"/>
      <c r="Q6" s="50" t="s">
        <v>11</v>
      </c>
      <c r="R6" s="51"/>
      <c r="S6" s="52"/>
      <c r="U6" s="21"/>
      <c r="V6" s="7"/>
      <c r="W6" s="22"/>
      <c r="Y6" s="13"/>
      <c r="Z6" s="12"/>
      <c r="AA6" s="14"/>
      <c r="AC6" s="13"/>
      <c r="AD6" s="12"/>
      <c r="AE6" s="14"/>
    </row>
    <row r="7" spans="1:32">
      <c r="A7" s="11" t="s">
        <v>3</v>
      </c>
      <c r="B7" s="32">
        <v>0.5</v>
      </c>
      <c r="C7" s="26"/>
      <c r="D7" s="41"/>
      <c r="E7" s="11" t="s">
        <v>5</v>
      </c>
      <c r="F7" s="11" t="s">
        <v>9</v>
      </c>
      <c r="G7" s="5" t="s">
        <v>10</v>
      </c>
      <c r="H7" s="6"/>
      <c r="I7" s="11" t="s">
        <v>5</v>
      </c>
      <c r="J7" s="11" t="s">
        <v>9</v>
      </c>
      <c r="K7" s="5" t="s">
        <v>10</v>
      </c>
      <c r="L7" s="12"/>
      <c r="M7" s="11" t="s">
        <v>5</v>
      </c>
      <c r="N7" s="11" t="s">
        <v>9</v>
      </c>
      <c r="O7" s="5" t="s">
        <v>10</v>
      </c>
      <c r="P7" s="12"/>
      <c r="Q7" s="11" t="s">
        <v>5</v>
      </c>
      <c r="R7" s="11" t="s">
        <v>9</v>
      </c>
      <c r="S7" s="5" t="s">
        <v>10</v>
      </c>
      <c r="U7" s="23"/>
      <c r="V7" s="6"/>
      <c r="W7" s="24"/>
      <c r="Y7" s="13"/>
      <c r="Z7" s="12"/>
      <c r="AA7" s="14"/>
      <c r="AC7" s="13"/>
      <c r="AD7" s="12"/>
      <c r="AE7" s="14"/>
    </row>
    <row r="8" spans="1:32">
      <c r="A8" s="11" t="s">
        <v>4</v>
      </c>
      <c r="B8" s="32">
        <v>0.5</v>
      </c>
      <c r="C8" s="26"/>
      <c r="D8" s="42"/>
      <c r="E8" s="5">
        <f>B9</f>
        <v>1999</v>
      </c>
      <c r="F8" s="11">
        <f>$B$5</f>
        <v>18</v>
      </c>
      <c r="G8" s="5">
        <f>B4</f>
        <v>7985000</v>
      </c>
      <c r="H8" s="29"/>
      <c r="I8" s="5">
        <v>1931</v>
      </c>
      <c r="J8" s="11">
        <f>F8+B5</f>
        <v>36</v>
      </c>
      <c r="K8" s="5">
        <f>G8</f>
        <v>7985000</v>
      </c>
      <c r="L8" s="16"/>
      <c r="M8" s="5">
        <v>1931</v>
      </c>
      <c r="N8" s="11">
        <f>J8+B5</f>
        <v>54</v>
      </c>
      <c r="O8" s="5">
        <f>K8</f>
        <v>7985000</v>
      </c>
      <c r="P8" s="16"/>
      <c r="Q8" s="5">
        <v>1931</v>
      </c>
      <c r="R8" s="11">
        <f>N8+B5</f>
        <v>72</v>
      </c>
      <c r="S8" s="5">
        <f>O8</f>
        <v>7985000</v>
      </c>
      <c r="U8" s="23"/>
      <c r="V8" s="6"/>
      <c r="W8" s="24"/>
      <c r="Y8" s="13"/>
      <c r="Z8" s="12"/>
      <c r="AA8" s="14"/>
      <c r="AC8" s="13"/>
      <c r="AD8" s="12"/>
      <c r="AE8" s="14"/>
    </row>
    <row r="9" spans="1:32">
      <c r="A9" s="11" t="s">
        <v>6</v>
      </c>
      <c r="B9" s="31">
        <v>1999</v>
      </c>
      <c r="C9" s="12"/>
      <c r="D9" s="6"/>
      <c r="E9" s="13"/>
      <c r="F9" s="12"/>
      <c r="G9" s="14"/>
      <c r="H9" s="6"/>
      <c r="I9" s="23"/>
      <c r="J9" s="6"/>
      <c r="K9" s="14"/>
      <c r="M9" s="23"/>
      <c r="N9" s="6"/>
      <c r="O9" s="14"/>
      <c r="Q9" s="23"/>
      <c r="R9" s="6"/>
      <c r="S9" s="14"/>
      <c r="U9" s="23"/>
      <c r="V9" s="6"/>
      <c r="W9" s="14"/>
      <c r="Y9" s="13"/>
      <c r="Z9" s="12"/>
      <c r="AA9" s="14"/>
      <c r="AC9" s="13"/>
      <c r="AD9" s="12"/>
      <c r="AE9" s="14"/>
    </row>
    <row r="10" spans="1:32">
      <c r="A10" s="11" t="s">
        <v>8</v>
      </c>
      <c r="B10" s="31">
        <v>2.4</v>
      </c>
      <c r="C10" s="12"/>
      <c r="D10" s="40">
        <v>2</v>
      </c>
      <c r="E10" s="18"/>
      <c r="F10" s="19"/>
      <c r="G10" s="20"/>
      <c r="H10" s="28"/>
      <c r="I10" s="53" t="s">
        <v>12</v>
      </c>
      <c r="J10" s="54"/>
      <c r="K10" s="55"/>
      <c r="L10" s="19"/>
      <c r="M10" s="53" t="s">
        <v>12</v>
      </c>
      <c r="N10" s="54"/>
      <c r="O10" s="55"/>
      <c r="P10" s="19"/>
      <c r="Q10" s="53" t="s">
        <v>12</v>
      </c>
      <c r="R10" s="54"/>
      <c r="S10" s="55"/>
      <c r="T10" s="19"/>
      <c r="U10" s="53" t="s">
        <v>12</v>
      </c>
      <c r="V10" s="54"/>
      <c r="W10" s="55"/>
      <c r="Y10" s="21"/>
      <c r="Z10" s="7"/>
      <c r="AA10" s="22"/>
      <c r="AC10" s="13"/>
      <c r="AD10" s="12"/>
      <c r="AE10" s="14"/>
    </row>
    <row r="11" spans="1:32">
      <c r="D11" s="41"/>
      <c r="E11" s="13"/>
      <c r="F11" s="12"/>
      <c r="G11" s="14"/>
      <c r="H11" s="6"/>
      <c r="I11" s="11" t="s">
        <v>5</v>
      </c>
      <c r="J11" s="11" t="s">
        <v>9</v>
      </c>
      <c r="K11" s="5" t="s">
        <v>10</v>
      </c>
      <c r="L11" s="12"/>
      <c r="M11" s="11" t="s">
        <v>5</v>
      </c>
      <c r="N11" s="11" t="s">
        <v>9</v>
      </c>
      <c r="O11" s="5" t="s">
        <v>10</v>
      </c>
      <c r="P11" s="12"/>
      <c r="Q11" s="11" t="s">
        <v>5</v>
      </c>
      <c r="R11" s="11" t="s">
        <v>9</v>
      </c>
      <c r="S11" s="5" t="s">
        <v>10</v>
      </c>
      <c r="T11" s="12"/>
      <c r="U11" s="11" t="s">
        <v>5</v>
      </c>
      <c r="V11" s="11" t="s">
        <v>9</v>
      </c>
      <c r="W11" s="5" t="s">
        <v>10</v>
      </c>
      <c r="Y11" s="23"/>
      <c r="Z11" s="6"/>
      <c r="AA11" s="24"/>
      <c r="AC11" s="13"/>
      <c r="AD11" s="12"/>
      <c r="AE11" s="14"/>
    </row>
    <row r="12" spans="1:32">
      <c r="D12" s="42"/>
      <c r="E12" s="15"/>
      <c r="F12" s="16"/>
      <c r="G12" s="17"/>
      <c r="H12" s="29"/>
      <c r="I12" s="5">
        <v>1931</v>
      </c>
      <c r="J12" s="11">
        <f>$B$5</f>
        <v>18</v>
      </c>
      <c r="K12" s="5">
        <f>(K8/2)*B10</f>
        <v>9582000</v>
      </c>
      <c r="L12" s="16"/>
      <c r="M12" s="5">
        <v>1931</v>
      </c>
      <c r="N12" s="11">
        <f>J12+B5</f>
        <v>36</v>
      </c>
      <c r="O12" s="5">
        <f>K12</f>
        <v>9582000</v>
      </c>
      <c r="P12" s="16"/>
      <c r="Q12" s="5">
        <v>1931</v>
      </c>
      <c r="R12" s="11">
        <f>N12+B5</f>
        <v>54</v>
      </c>
      <c r="S12" s="5">
        <f>O12</f>
        <v>9582000</v>
      </c>
      <c r="T12" s="16"/>
      <c r="U12" s="5">
        <v>1931</v>
      </c>
      <c r="V12" s="11">
        <f>R12+B5</f>
        <v>72</v>
      </c>
      <c r="W12" s="5">
        <f>S12</f>
        <v>9582000</v>
      </c>
      <c r="Y12" s="23"/>
      <c r="Z12" s="6"/>
      <c r="AA12" s="24"/>
      <c r="AC12" s="13"/>
      <c r="AD12" s="12"/>
      <c r="AE12" s="14"/>
    </row>
    <row r="13" spans="1:32">
      <c r="A13" s="11" t="s">
        <v>7</v>
      </c>
      <c r="B13" s="11" t="s">
        <v>18</v>
      </c>
      <c r="E13" s="13"/>
      <c r="F13" s="12"/>
      <c r="G13" s="14"/>
      <c r="H13" s="6"/>
      <c r="I13" s="23"/>
      <c r="J13" s="6"/>
      <c r="K13" s="14"/>
      <c r="M13" s="13"/>
      <c r="N13" s="12"/>
      <c r="O13" s="14"/>
      <c r="Q13" s="13"/>
      <c r="R13" s="12"/>
      <c r="S13" s="14"/>
      <c r="U13" s="13"/>
      <c r="V13" s="12"/>
      <c r="W13" s="14"/>
      <c r="Y13" s="13"/>
      <c r="Z13" s="12"/>
      <c r="AA13" s="14"/>
      <c r="AC13" s="13"/>
      <c r="AD13" s="12"/>
      <c r="AE13" s="14"/>
    </row>
    <row r="14" spans="1:32">
      <c r="A14" s="3">
        <f>E39</f>
        <v>7985000</v>
      </c>
      <c r="B14" s="11">
        <f>B9</f>
        <v>1999</v>
      </c>
      <c r="D14" s="40">
        <v>3</v>
      </c>
      <c r="E14" s="18"/>
      <c r="F14" s="19"/>
      <c r="G14" s="30"/>
      <c r="H14" s="28"/>
      <c r="I14" s="27"/>
      <c r="J14" s="28"/>
      <c r="K14" s="20"/>
      <c r="L14" s="19"/>
      <c r="M14" s="56" t="s">
        <v>13</v>
      </c>
      <c r="N14" s="57"/>
      <c r="O14" s="58"/>
      <c r="P14" s="19"/>
      <c r="Q14" s="56" t="s">
        <v>13</v>
      </c>
      <c r="R14" s="57"/>
      <c r="S14" s="58"/>
      <c r="T14" s="19"/>
      <c r="U14" s="56" t="s">
        <v>13</v>
      </c>
      <c r="V14" s="57"/>
      <c r="W14" s="58"/>
      <c r="X14" s="19"/>
      <c r="Y14" s="56" t="s">
        <v>13</v>
      </c>
      <c r="Z14" s="57"/>
      <c r="AA14" s="58"/>
      <c r="AC14" s="13"/>
      <c r="AD14" s="12"/>
      <c r="AE14" s="14"/>
    </row>
    <row r="15" spans="1:32">
      <c r="A15" s="3">
        <f>I39</f>
        <v>17567000</v>
      </c>
      <c r="B15" s="11">
        <f>I4</f>
        <v>2017</v>
      </c>
      <c r="D15" s="41"/>
      <c r="E15" s="13"/>
      <c r="F15" s="12"/>
      <c r="G15" s="24"/>
      <c r="H15" s="6"/>
      <c r="I15" s="23"/>
      <c r="J15" s="6"/>
      <c r="K15" s="14"/>
      <c r="L15" s="12"/>
      <c r="M15" s="11" t="s">
        <v>5</v>
      </c>
      <c r="N15" s="11" t="s">
        <v>9</v>
      </c>
      <c r="O15" s="5" t="s">
        <v>10</v>
      </c>
      <c r="P15" s="12"/>
      <c r="Q15" s="11" t="s">
        <v>5</v>
      </c>
      <c r="R15" s="11" t="s">
        <v>9</v>
      </c>
      <c r="S15" s="5" t="s">
        <v>10</v>
      </c>
      <c r="T15" s="12"/>
      <c r="U15" s="11" t="s">
        <v>5</v>
      </c>
      <c r="V15" s="11" t="s">
        <v>9</v>
      </c>
      <c r="W15" s="5" t="s">
        <v>10</v>
      </c>
      <c r="X15" s="12"/>
      <c r="Y15" s="11" t="s">
        <v>5</v>
      </c>
      <c r="Z15" s="11" t="s">
        <v>9</v>
      </c>
      <c r="AA15" s="5" t="s">
        <v>10</v>
      </c>
      <c r="AC15" s="13"/>
      <c r="AD15" s="12"/>
      <c r="AE15" s="14"/>
    </row>
    <row r="16" spans="1:32">
      <c r="A16" s="3">
        <f>M39</f>
        <v>29065400</v>
      </c>
      <c r="B16" s="11">
        <f>M4</f>
        <v>2035</v>
      </c>
      <c r="D16" s="42"/>
      <c r="E16" s="15"/>
      <c r="F16" s="16"/>
      <c r="G16" s="17"/>
      <c r="H16" s="16"/>
      <c r="I16" s="15"/>
      <c r="J16" s="16"/>
      <c r="K16" s="17"/>
      <c r="L16" s="16"/>
      <c r="M16" s="5">
        <v>1931</v>
      </c>
      <c r="N16" s="11">
        <f>B5</f>
        <v>18</v>
      </c>
      <c r="O16" s="5">
        <f>(O12/2)*B10</f>
        <v>11498400</v>
      </c>
      <c r="P16" s="16"/>
      <c r="Q16" s="5">
        <v>1931</v>
      </c>
      <c r="R16" s="11">
        <f>N16+B5</f>
        <v>36</v>
      </c>
      <c r="S16" s="5">
        <f>O16</f>
        <v>11498400</v>
      </c>
      <c r="T16" s="16"/>
      <c r="U16" s="5">
        <v>1931</v>
      </c>
      <c r="V16" s="11">
        <f>R16+B5</f>
        <v>54</v>
      </c>
      <c r="W16" s="5">
        <f>S16</f>
        <v>11498400</v>
      </c>
      <c r="X16" s="16"/>
      <c r="Y16" s="5">
        <v>1931</v>
      </c>
      <c r="Z16" s="11">
        <f>V16+B5</f>
        <v>72</v>
      </c>
      <c r="AA16" s="5">
        <f>W16</f>
        <v>11498400</v>
      </c>
      <c r="AC16" s="13"/>
      <c r="AD16" s="12"/>
      <c r="AE16" s="14"/>
    </row>
    <row r="17" spans="1:31">
      <c r="A17" s="3">
        <f>Q39</f>
        <v>40563800</v>
      </c>
      <c r="B17" s="11">
        <f>Q4</f>
        <v>2053</v>
      </c>
      <c r="E17" s="13"/>
      <c r="F17" s="12"/>
      <c r="G17" s="14"/>
      <c r="I17" s="13"/>
      <c r="J17" s="12"/>
      <c r="K17" s="14"/>
      <c r="M17" s="13"/>
      <c r="N17" s="12"/>
      <c r="O17" s="14"/>
      <c r="Q17" s="13"/>
      <c r="R17" s="12"/>
      <c r="S17" s="14"/>
      <c r="U17" s="13"/>
      <c r="V17" s="12"/>
      <c r="W17" s="14"/>
      <c r="Y17" s="13"/>
      <c r="Z17" s="12"/>
      <c r="AA17" s="14"/>
      <c r="AC17" s="13"/>
      <c r="AD17" s="12"/>
      <c r="AE17" s="14"/>
    </row>
    <row r="18" spans="1:31">
      <c r="A18" s="3">
        <f>U39</f>
        <v>46376880</v>
      </c>
      <c r="B18" s="11">
        <f>U4</f>
        <v>2071</v>
      </c>
      <c r="D18" s="40">
        <v>4</v>
      </c>
      <c r="E18" s="18"/>
      <c r="F18" s="19"/>
      <c r="G18" s="20"/>
      <c r="H18" s="19"/>
      <c r="I18" s="18"/>
      <c r="J18" s="19"/>
      <c r="K18" s="20"/>
      <c r="L18" s="19"/>
      <c r="M18" s="18"/>
      <c r="N18" s="19"/>
      <c r="O18" s="20"/>
      <c r="P18" s="19"/>
      <c r="Q18" s="44" t="s">
        <v>14</v>
      </c>
      <c r="R18" s="45"/>
      <c r="S18" s="46"/>
      <c r="T18" s="19"/>
      <c r="U18" s="44" t="s">
        <v>14</v>
      </c>
      <c r="V18" s="45"/>
      <c r="W18" s="46"/>
      <c r="X18" s="19"/>
      <c r="Y18" s="44" t="s">
        <v>14</v>
      </c>
      <c r="Z18" s="45"/>
      <c r="AA18" s="46"/>
      <c r="AB18" s="19"/>
      <c r="AC18" s="44" t="s">
        <v>14</v>
      </c>
      <c r="AD18" s="45"/>
      <c r="AE18" s="46"/>
    </row>
    <row r="19" spans="1:31">
      <c r="A19" s="3">
        <f>Y39</f>
        <v>53352576</v>
      </c>
      <c r="B19" s="11">
        <f>Y4</f>
        <v>2089</v>
      </c>
      <c r="D19" s="41"/>
      <c r="E19" s="13"/>
      <c r="F19" s="12"/>
      <c r="G19" s="14"/>
      <c r="H19" s="12"/>
      <c r="I19" s="13"/>
      <c r="J19" s="12"/>
      <c r="K19" s="14"/>
      <c r="L19" s="12"/>
      <c r="M19" s="13"/>
      <c r="N19" s="12"/>
      <c r="O19" s="14"/>
      <c r="P19" s="12"/>
      <c r="Q19" s="11" t="s">
        <v>5</v>
      </c>
      <c r="R19" s="11" t="s">
        <v>9</v>
      </c>
      <c r="S19" s="5" t="s">
        <v>10</v>
      </c>
      <c r="T19" s="12"/>
      <c r="U19" s="11" t="s">
        <v>5</v>
      </c>
      <c r="V19" s="11" t="s">
        <v>9</v>
      </c>
      <c r="W19" s="5" t="s">
        <v>10</v>
      </c>
      <c r="X19" s="12"/>
      <c r="Y19" s="11" t="s">
        <v>5</v>
      </c>
      <c r="Z19" s="11" t="s">
        <v>9</v>
      </c>
      <c r="AA19" s="5" t="s">
        <v>10</v>
      </c>
      <c r="AB19" s="12"/>
      <c r="AC19" s="11" t="s">
        <v>5</v>
      </c>
      <c r="AD19" s="11" t="s">
        <v>9</v>
      </c>
      <c r="AE19" s="5" t="s">
        <v>10</v>
      </c>
    </row>
    <row r="20" spans="1:31">
      <c r="A20" s="3">
        <f>AC39</f>
        <v>61723411.200000003</v>
      </c>
      <c r="B20" s="11">
        <f>AC4</f>
        <v>2107</v>
      </c>
      <c r="D20" s="42"/>
      <c r="E20" s="15"/>
      <c r="F20" s="16"/>
      <c r="G20" s="17"/>
      <c r="H20" s="16"/>
      <c r="I20" s="15"/>
      <c r="J20" s="16"/>
      <c r="K20" s="17"/>
      <c r="L20" s="16"/>
      <c r="M20" s="15"/>
      <c r="N20" s="16"/>
      <c r="O20" s="17"/>
      <c r="P20" s="16"/>
      <c r="Q20" s="5">
        <v>1931</v>
      </c>
      <c r="R20" s="11">
        <f>B5</f>
        <v>18</v>
      </c>
      <c r="S20" s="5">
        <f>(S16/2)*2</f>
        <v>11498400</v>
      </c>
      <c r="T20" s="16"/>
      <c r="U20" s="5">
        <v>1931</v>
      </c>
      <c r="V20" s="11">
        <f>R20+B5</f>
        <v>36</v>
      </c>
      <c r="W20" s="5">
        <f>S20</f>
        <v>11498400</v>
      </c>
      <c r="X20" s="16"/>
      <c r="Y20" s="5">
        <v>1931</v>
      </c>
      <c r="Z20" s="11">
        <f>V20+B5</f>
        <v>54</v>
      </c>
      <c r="AA20" s="5">
        <f>W20</f>
        <v>11498400</v>
      </c>
      <c r="AB20" s="16"/>
      <c r="AC20" s="5">
        <v>1931</v>
      </c>
      <c r="AD20" s="11">
        <f>Z20+B5</f>
        <v>72</v>
      </c>
      <c r="AE20" s="5">
        <f>AA20</f>
        <v>11498400</v>
      </c>
    </row>
    <row r="21" spans="1:31">
      <c r="A21" s="11"/>
      <c r="B21" s="11"/>
      <c r="E21" s="13"/>
      <c r="F21" s="12"/>
      <c r="G21" s="14"/>
      <c r="I21" s="13"/>
      <c r="J21" s="12"/>
      <c r="K21" s="14"/>
      <c r="M21" s="13"/>
      <c r="N21" s="12"/>
      <c r="O21" s="14"/>
      <c r="Q21" s="13"/>
      <c r="R21" s="12"/>
      <c r="S21" s="14"/>
      <c r="U21" s="13"/>
      <c r="V21" s="12"/>
      <c r="W21" s="14"/>
      <c r="Y21" s="13"/>
      <c r="Z21" s="12"/>
      <c r="AA21" s="14"/>
      <c r="AC21" s="13"/>
      <c r="AD21" s="12"/>
      <c r="AE21" s="14"/>
    </row>
    <row r="22" spans="1:31">
      <c r="A22" s="11"/>
      <c r="B22" s="11"/>
      <c r="D22" s="40">
        <v>5</v>
      </c>
      <c r="E22" s="18"/>
      <c r="F22" s="19"/>
      <c r="G22" s="20"/>
      <c r="H22" s="19"/>
      <c r="I22" s="18"/>
      <c r="J22" s="19"/>
      <c r="K22" s="20"/>
      <c r="L22" s="19"/>
      <c r="M22" s="18"/>
      <c r="N22" s="19"/>
      <c r="O22" s="20"/>
      <c r="P22" s="19"/>
      <c r="Q22" s="18"/>
      <c r="R22" s="19"/>
      <c r="S22" s="20"/>
      <c r="T22" s="19"/>
      <c r="U22" s="47" t="s">
        <v>15</v>
      </c>
      <c r="V22" s="48"/>
      <c r="W22" s="49"/>
      <c r="X22" s="19"/>
      <c r="Y22" s="47" t="s">
        <v>15</v>
      </c>
      <c r="Z22" s="48"/>
      <c r="AA22" s="49"/>
      <c r="AB22" s="19"/>
      <c r="AC22" s="47" t="s">
        <v>15</v>
      </c>
      <c r="AD22" s="48"/>
      <c r="AE22" s="49"/>
    </row>
    <row r="23" spans="1:31">
      <c r="A23" s="11"/>
      <c r="B23" s="11"/>
      <c r="D23" s="41"/>
      <c r="E23" s="13"/>
      <c r="F23" s="12"/>
      <c r="G23" s="14"/>
      <c r="H23" s="12"/>
      <c r="I23" s="13"/>
      <c r="J23" s="12"/>
      <c r="K23" s="14"/>
      <c r="L23" s="12"/>
      <c r="M23" s="13"/>
      <c r="N23" s="12"/>
      <c r="O23" s="14"/>
      <c r="P23" s="12"/>
      <c r="Q23" s="13"/>
      <c r="R23" s="12"/>
      <c r="S23" s="14"/>
      <c r="T23" s="12"/>
      <c r="U23" s="11" t="s">
        <v>5</v>
      </c>
      <c r="V23" s="11" t="s">
        <v>9</v>
      </c>
      <c r="W23" s="5" t="s">
        <v>10</v>
      </c>
      <c r="X23" s="12"/>
      <c r="Y23" s="11" t="s">
        <v>5</v>
      </c>
      <c r="Z23" s="11" t="s">
        <v>9</v>
      </c>
      <c r="AA23" s="5" t="s">
        <v>10</v>
      </c>
      <c r="AB23" s="12"/>
      <c r="AC23" s="11" t="s">
        <v>5</v>
      </c>
      <c r="AD23" s="11" t="s">
        <v>9</v>
      </c>
      <c r="AE23" s="5" t="s">
        <v>10</v>
      </c>
    </row>
    <row r="24" spans="1:31">
      <c r="A24" s="11"/>
      <c r="B24" s="11"/>
      <c r="D24" s="42"/>
      <c r="E24" s="15"/>
      <c r="F24" s="16"/>
      <c r="G24" s="17"/>
      <c r="H24" s="16"/>
      <c r="I24" s="15"/>
      <c r="J24" s="16"/>
      <c r="K24" s="17"/>
      <c r="L24" s="16"/>
      <c r="M24" s="15"/>
      <c r="N24" s="16"/>
      <c r="O24" s="17"/>
      <c r="P24" s="16"/>
      <c r="Q24" s="15"/>
      <c r="R24" s="16"/>
      <c r="S24" s="17"/>
      <c r="T24" s="16"/>
      <c r="U24" s="5">
        <v>1931</v>
      </c>
      <c r="V24" s="11">
        <f>B5</f>
        <v>18</v>
      </c>
      <c r="W24" s="5">
        <f>(W20/2)*B10</f>
        <v>13798080</v>
      </c>
      <c r="X24" s="16"/>
      <c r="Y24" s="5">
        <v>1931</v>
      </c>
      <c r="Z24" s="11">
        <f>V24+B5</f>
        <v>36</v>
      </c>
      <c r="AA24" s="5">
        <f>W24</f>
        <v>13798080</v>
      </c>
      <c r="AB24" s="16"/>
      <c r="AC24" s="5">
        <v>1931</v>
      </c>
      <c r="AD24" s="11">
        <f>Z24+B5</f>
        <v>54</v>
      </c>
      <c r="AE24" s="5">
        <f>AA24</f>
        <v>13798080</v>
      </c>
    </row>
    <row r="25" spans="1:31">
      <c r="A25" s="11"/>
      <c r="B25" s="11"/>
      <c r="E25" s="13"/>
      <c r="F25" s="12"/>
      <c r="G25" s="14"/>
      <c r="I25" s="13"/>
      <c r="J25" s="12"/>
      <c r="K25" s="14"/>
      <c r="M25" s="13"/>
      <c r="N25" s="12"/>
      <c r="O25" s="14"/>
      <c r="Q25" s="13"/>
      <c r="R25" s="12"/>
      <c r="S25" s="14"/>
      <c r="U25" s="13"/>
      <c r="V25" s="12"/>
      <c r="W25" s="14"/>
      <c r="Y25" s="13"/>
      <c r="Z25" s="12"/>
      <c r="AA25" s="14"/>
      <c r="AC25" s="13"/>
      <c r="AD25" s="12"/>
      <c r="AE25" s="14"/>
    </row>
    <row r="26" spans="1:31">
      <c r="A26" s="11"/>
      <c r="B26" s="11"/>
      <c r="D26" s="40">
        <v>6</v>
      </c>
      <c r="E26" s="18"/>
      <c r="F26" s="19"/>
      <c r="G26" s="20"/>
      <c r="H26" s="19"/>
      <c r="I26" s="18"/>
      <c r="J26" s="19"/>
      <c r="K26" s="20"/>
      <c r="L26" s="19"/>
      <c r="M26" s="18"/>
      <c r="N26" s="19"/>
      <c r="O26" s="20"/>
      <c r="P26" s="19"/>
      <c r="Q26" s="18"/>
      <c r="R26" s="19"/>
      <c r="S26" s="20"/>
      <c r="T26" s="19"/>
      <c r="U26" s="18"/>
      <c r="V26" s="19"/>
      <c r="W26" s="20"/>
      <c r="X26" s="19"/>
      <c r="Y26" s="50" t="s">
        <v>16</v>
      </c>
      <c r="Z26" s="51"/>
      <c r="AA26" s="52"/>
      <c r="AB26" s="19"/>
      <c r="AC26" s="50" t="s">
        <v>16</v>
      </c>
      <c r="AD26" s="51"/>
      <c r="AE26" s="52"/>
    </row>
    <row r="27" spans="1:31">
      <c r="A27" s="11"/>
      <c r="B27" s="11"/>
      <c r="D27" s="41"/>
      <c r="E27" s="13"/>
      <c r="F27" s="12"/>
      <c r="G27" s="14"/>
      <c r="H27" s="12"/>
      <c r="I27" s="13"/>
      <c r="J27" s="12"/>
      <c r="K27" s="14"/>
      <c r="L27" s="12"/>
      <c r="M27" s="13"/>
      <c r="N27" s="12"/>
      <c r="O27" s="14"/>
      <c r="P27" s="12"/>
      <c r="Q27" s="13"/>
      <c r="R27" s="12"/>
      <c r="S27" s="14"/>
      <c r="T27" s="12"/>
      <c r="U27" s="13"/>
      <c r="V27" s="12"/>
      <c r="W27" s="14"/>
      <c r="X27" s="12"/>
      <c r="Y27" s="11" t="s">
        <v>5</v>
      </c>
      <c r="Z27" s="11" t="s">
        <v>9</v>
      </c>
      <c r="AA27" s="5" t="s">
        <v>10</v>
      </c>
      <c r="AB27" s="12"/>
      <c r="AC27" s="11" t="s">
        <v>5</v>
      </c>
      <c r="AD27" s="11" t="s">
        <v>9</v>
      </c>
      <c r="AE27" s="5" t="s">
        <v>10</v>
      </c>
    </row>
    <row r="28" spans="1:31">
      <c r="A28" s="11"/>
      <c r="B28" s="11"/>
      <c r="D28" s="42"/>
      <c r="E28" s="15"/>
      <c r="F28" s="16"/>
      <c r="G28" s="17"/>
      <c r="H28" s="16"/>
      <c r="I28" s="15"/>
      <c r="J28" s="16"/>
      <c r="K28" s="17"/>
      <c r="L28" s="16"/>
      <c r="M28" s="15"/>
      <c r="N28" s="16"/>
      <c r="O28" s="17"/>
      <c r="P28" s="16"/>
      <c r="Q28" s="15"/>
      <c r="R28" s="16"/>
      <c r="S28" s="17"/>
      <c r="T28" s="16"/>
      <c r="U28" s="15"/>
      <c r="V28" s="16"/>
      <c r="W28" s="17"/>
      <c r="X28" s="16"/>
      <c r="Y28" s="5">
        <v>1931</v>
      </c>
      <c r="Z28" s="11">
        <f>B5</f>
        <v>18</v>
      </c>
      <c r="AA28" s="5">
        <f>(AA24/2)*B10</f>
        <v>16557696</v>
      </c>
      <c r="AB28" s="16"/>
      <c r="AC28" s="5">
        <v>1931</v>
      </c>
      <c r="AD28" s="11">
        <f>Z28+B5</f>
        <v>36</v>
      </c>
      <c r="AE28" s="5">
        <f>AA28</f>
        <v>16557696</v>
      </c>
    </row>
    <row r="29" spans="1:31">
      <c r="A29" s="11"/>
      <c r="B29" s="11"/>
      <c r="E29" s="13"/>
      <c r="F29" s="12"/>
      <c r="G29" s="14"/>
      <c r="I29" s="13"/>
      <c r="J29" s="12"/>
      <c r="K29" s="14"/>
      <c r="M29" s="13"/>
      <c r="N29" s="12"/>
      <c r="O29" s="14"/>
      <c r="Q29" s="13"/>
      <c r="R29" s="12"/>
      <c r="S29" s="14"/>
      <c r="U29" s="13"/>
      <c r="V29" s="12"/>
      <c r="W29" s="14"/>
      <c r="Y29" s="13"/>
      <c r="Z29" s="12"/>
      <c r="AA29" s="14"/>
      <c r="AC29" s="13"/>
      <c r="AD29" s="12"/>
      <c r="AE29" s="14"/>
    </row>
    <row r="30" spans="1:31">
      <c r="A30" s="11"/>
      <c r="B30" s="11"/>
      <c r="D30" s="40">
        <v>7</v>
      </c>
      <c r="E30" s="18"/>
      <c r="F30" s="19"/>
      <c r="G30" s="20"/>
      <c r="H30" s="19"/>
      <c r="I30" s="18"/>
      <c r="J30" s="19"/>
      <c r="K30" s="20"/>
      <c r="L30" s="19"/>
      <c r="M30" s="18"/>
      <c r="N30" s="19"/>
      <c r="O30" s="20"/>
      <c r="P30" s="19"/>
      <c r="Q30" s="18"/>
      <c r="R30" s="19"/>
      <c r="S30" s="20"/>
      <c r="T30" s="19"/>
      <c r="U30" s="18"/>
      <c r="V30" s="19"/>
      <c r="W30" s="20"/>
      <c r="X30" s="19"/>
      <c r="Y30" s="18"/>
      <c r="Z30" s="19"/>
      <c r="AA30" s="20"/>
      <c r="AB30" s="19"/>
      <c r="AC30" s="53" t="s">
        <v>17</v>
      </c>
      <c r="AD30" s="54"/>
      <c r="AE30" s="55"/>
    </row>
    <row r="31" spans="1:31">
      <c r="A31" s="11"/>
      <c r="B31" s="11"/>
      <c r="D31" s="41"/>
      <c r="E31" s="13"/>
      <c r="F31" s="12"/>
      <c r="G31" s="14"/>
      <c r="H31" s="12"/>
      <c r="I31" s="13"/>
      <c r="J31" s="12"/>
      <c r="K31" s="14"/>
      <c r="L31" s="12"/>
      <c r="M31" s="13"/>
      <c r="N31" s="12"/>
      <c r="O31" s="14"/>
      <c r="P31" s="12"/>
      <c r="Q31" s="13"/>
      <c r="R31" s="12"/>
      <c r="S31" s="14"/>
      <c r="T31" s="12"/>
      <c r="U31" s="13"/>
      <c r="V31" s="12"/>
      <c r="W31" s="14"/>
      <c r="X31" s="12"/>
      <c r="Y31" s="13"/>
      <c r="Z31" s="12"/>
      <c r="AA31" s="14"/>
      <c r="AB31" s="12"/>
      <c r="AC31" s="11" t="s">
        <v>5</v>
      </c>
      <c r="AD31" s="11" t="s">
        <v>9</v>
      </c>
      <c r="AE31" s="5" t="s">
        <v>10</v>
      </c>
    </row>
    <row r="32" spans="1:31">
      <c r="A32" s="11"/>
      <c r="B32" s="11"/>
      <c r="D32" s="42"/>
      <c r="E32" s="15"/>
      <c r="F32" s="16"/>
      <c r="G32" s="17"/>
      <c r="H32" s="16"/>
      <c r="I32" s="15"/>
      <c r="J32" s="16"/>
      <c r="K32" s="17"/>
      <c r="L32" s="16"/>
      <c r="M32" s="15"/>
      <c r="N32" s="16"/>
      <c r="O32" s="17"/>
      <c r="P32" s="16"/>
      <c r="Q32" s="15"/>
      <c r="R32" s="16"/>
      <c r="S32" s="17"/>
      <c r="T32" s="16"/>
      <c r="U32" s="15"/>
      <c r="V32" s="16"/>
      <c r="W32" s="17"/>
      <c r="X32" s="16"/>
      <c r="Y32" s="15"/>
      <c r="Z32" s="16"/>
      <c r="AA32" s="17"/>
      <c r="AB32" s="16"/>
      <c r="AC32" s="5">
        <v>1931</v>
      </c>
      <c r="AD32" s="11">
        <f>B5</f>
        <v>18</v>
      </c>
      <c r="AE32" s="5">
        <f>(AE28/2)*B10</f>
        <v>19869235.199999999</v>
      </c>
    </row>
    <row r="33" spans="1:31">
      <c r="A33" s="11"/>
      <c r="B33" s="11"/>
      <c r="E33" s="13"/>
      <c r="F33" s="12"/>
      <c r="G33" s="14"/>
      <c r="I33" s="13"/>
      <c r="J33" s="12"/>
      <c r="K33" s="14"/>
      <c r="M33" s="13"/>
      <c r="N33" s="12"/>
      <c r="O33" s="14"/>
      <c r="Q33" s="13"/>
      <c r="R33" s="12"/>
      <c r="S33" s="14"/>
      <c r="U33" s="13"/>
      <c r="V33" s="12"/>
      <c r="W33" s="14"/>
      <c r="Y33" s="13"/>
      <c r="Z33" s="12"/>
      <c r="AA33" s="14"/>
      <c r="AC33" s="13"/>
      <c r="AD33" s="12"/>
      <c r="AE33" s="14"/>
    </row>
    <row r="34" spans="1:31">
      <c r="A34" s="11"/>
      <c r="B34" s="11"/>
      <c r="E34" s="13"/>
      <c r="F34" s="12"/>
      <c r="G34" s="14"/>
      <c r="I34" s="13"/>
      <c r="J34" s="12"/>
      <c r="K34" s="14"/>
      <c r="M34" s="13"/>
      <c r="N34" s="12"/>
      <c r="O34" s="14"/>
      <c r="Q34" s="13"/>
      <c r="R34" s="12"/>
      <c r="S34" s="14"/>
      <c r="U34" s="13"/>
      <c r="V34" s="12"/>
      <c r="W34" s="14"/>
      <c r="Y34" s="13"/>
      <c r="Z34" s="12"/>
      <c r="AA34" s="14"/>
      <c r="AC34" s="13"/>
      <c r="AD34" s="12"/>
      <c r="AE34" s="14"/>
    </row>
    <row r="35" spans="1:31">
      <c r="A35" s="11"/>
      <c r="B35" s="11"/>
      <c r="E35" s="13"/>
      <c r="F35" s="12"/>
      <c r="G35" s="14"/>
      <c r="I35" s="13"/>
      <c r="J35" s="12"/>
      <c r="K35" s="14"/>
      <c r="M35" s="13"/>
      <c r="N35" s="12"/>
      <c r="O35" s="14"/>
      <c r="Q35" s="13"/>
      <c r="R35" s="12"/>
      <c r="S35" s="14"/>
      <c r="U35" s="13"/>
      <c r="V35" s="12"/>
      <c r="W35" s="14"/>
      <c r="Y35" s="13"/>
      <c r="Z35" s="12"/>
      <c r="AA35" s="14"/>
      <c r="AC35" s="13"/>
      <c r="AD35" s="12"/>
      <c r="AE35" s="14"/>
    </row>
    <row r="36" spans="1:31">
      <c r="A36" s="11"/>
      <c r="B36" s="11"/>
      <c r="E36" s="13"/>
      <c r="F36" s="12"/>
      <c r="G36" s="14"/>
      <c r="I36" s="13"/>
      <c r="J36" s="12"/>
      <c r="K36" s="14"/>
      <c r="M36" s="13"/>
      <c r="N36" s="12"/>
      <c r="O36" s="14"/>
      <c r="Q36" s="13"/>
      <c r="R36" s="12"/>
      <c r="S36" s="14"/>
      <c r="U36" s="13"/>
      <c r="V36" s="12"/>
      <c r="W36" s="14"/>
      <c r="Y36" s="13"/>
      <c r="Z36" s="12"/>
      <c r="AA36" s="14"/>
      <c r="AC36" s="13"/>
      <c r="AD36" s="12"/>
      <c r="AE36" s="14"/>
    </row>
    <row r="37" spans="1:31">
      <c r="A37" s="11"/>
      <c r="B37" s="11"/>
      <c r="E37" s="13"/>
      <c r="F37" s="12"/>
      <c r="G37" s="14"/>
      <c r="I37" s="13"/>
      <c r="J37" s="12"/>
      <c r="K37" s="14"/>
      <c r="M37" s="13"/>
      <c r="N37" s="12"/>
      <c r="O37" s="14"/>
      <c r="Q37" s="13"/>
      <c r="R37" s="12"/>
      <c r="S37" s="14"/>
      <c r="U37" s="13"/>
      <c r="V37" s="12"/>
      <c r="W37" s="14"/>
      <c r="Y37" s="13"/>
      <c r="Z37" s="12"/>
      <c r="AA37" s="14"/>
      <c r="AC37" s="13"/>
      <c r="AD37" s="12"/>
      <c r="AE37" s="14"/>
    </row>
    <row r="38" spans="1:31">
      <c r="A38" s="11"/>
      <c r="B38" s="11"/>
      <c r="E38" s="13"/>
      <c r="F38" s="12"/>
      <c r="G38" s="14"/>
      <c r="I38" s="13"/>
      <c r="J38" s="12"/>
      <c r="K38" s="14"/>
      <c r="M38" s="13"/>
      <c r="N38" s="12"/>
      <c r="O38" s="14"/>
      <c r="Q38" s="13"/>
      <c r="R38" s="12"/>
      <c r="S38" s="14"/>
      <c r="U38" s="13"/>
      <c r="V38" s="12"/>
      <c r="W38" s="14"/>
      <c r="Y38" s="13"/>
      <c r="Z38" s="12"/>
      <c r="AA38" s="14"/>
      <c r="AC38" s="13"/>
      <c r="AD38" s="12"/>
      <c r="AE38" s="14"/>
    </row>
    <row r="39" spans="1:31">
      <c r="A39" s="11"/>
      <c r="B39" s="11"/>
      <c r="E39" s="33">
        <f>G8</f>
        <v>7985000</v>
      </c>
      <c r="F39" s="34"/>
      <c r="G39" s="35"/>
      <c r="I39" s="33">
        <f>K8+K12</f>
        <v>17567000</v>
      </c>
      <c r="J39" s="34"/>
      <c r="K39" s="35"/>
      <c r="M39" s="33">
        <f>O16+O12+O8</f>
        <v>29065400</v>
      </c>
      <c r="N39" s="34"/>
      <c r="O39" s="35"/>
      <c r="Q39" s="33">
        <f>S8+S12+S16+S20</f>
        <v>40563800</v>
      </c>
      <c r="R39" s="34"/>
      <c r="S39" s="35"/>
      <c r="U39" s="33">
        <f>W12+W16+W20+W24</f>
        <v>46376880</v>
      </c>
      <c r="V39" s="34"/>
      <c r="W39" s="35"/>
      <c r="Y39" s="33">
        <f>AA16+AA20+AA24+AA28</f>
        <v>53352576</v>
      </c>
      <c r="Z39" s="34"/>
      <c r="AA39" s="35"/>
      <c r="AC39" s="33">
        <f>AE20+AE24+AE28+AE32</f>
        <v>61723411.200000003</v>
      </c>
      <c r="AD39" s="34"/>
      <c r="AE39" s="35"/>
    </row>
    <row r="40" spans="1:31">
      <c r="A40" s="11"/>
      <c r="B40" s="11"/>
      <c r="E40" s="36"/>
      <c r="F40" s="37"/>
      <c r="G40" s="38"/>
      <c r="I40" s="36"/>
      <c r="J40" s="37"/>
      <c r="K40" s="38"/>
      <c r="M40" s="36"/>
      <c r="N40" s="37"/>
      <c r="O40" s="38"/>
      <c r="Q40" s="36"/>
      <c r="R40" s="37"/>
      <c r="S40" s="38"/>
      <c r="U40" s="36"/>
      <c r="V40" s="37"/>
      <c r="W40" s="38"/>
      <c r="Y40" s="36"/>
      <c r="Z40" s="37"/>
      <c r="AA40" s="38"/>
      <c r="AC40" s="36"/>
      <c r="AD40" s="37"/>
      <c r="AE40" s="38"/>
    </row>
  </sheetData>
  <mergeCells count="43">
    <mergeCell ref="Y39:AA40"/>
    <mergeCell ref="AC39:AE40"/>
    <mergeCell ref="D26:D28"/>
    <mergeCell ref="Y26:AA26"/>
    <mergeCell ref="AC26:AE26"/>
    <mergeCell ref="D30:D32"/>
    <mergeCell ref="AC30:AE30"/>
    <mergeCell ref="E39:G40"/>
    <mergeCell ref="I39:K40"/>
    <mergeCell ref="M39:O40"/>
    <mergeCell ref="Q39:S40"/>
    <mergeCell ref="U39:W40"/>
    <mergeCell ref="D22:D24"/>
    <mergeCell ref="U22:W22"/>
    <mergeCell ref="Y22:AA22"/>
    <mergeCell ref="AC22:AE22"/>
    <mergeCell ref="U10:W10"/>
    <mergeCell ref="D14:D16"/>
    <mergeCell ref="M14:O14"/>
    <mergeCell ref="Q14:S14"/>
    <mergeCell ref="U14:W14"/>
    <mergeCell ref="Y14:AA14"/>
    <mergeCell ref="D18:D20"/>
    <mergeCell ref="Q18:S18"/>
    <mergeCell ref="U18:W18"/>
    <mergeCell ref="Y18:AA18"/>
    <mergeCell ref="AC18:AE18"/>
    <mergeCell ref="D6:D8"/>
    <mergeCell ref="I6:K6"/>
    <mergeCell ref="M6:O6"/>
    <mergeCell ref="Q6:S6"/>
    <mergeCell ref="D10:D12"/>
    <mergeCell ref="I10:K10"/>
    <mergeCell ref="M10:O10"/>
    <mergeCell ref="Q10:S10"/>
    <mergeCell ref="A1:AF2"/>
    <mergeCell ref="E4:G4"/>
    <mergeCell ref="I4:K4"/>
    <mergeCell ref="M4:O4"/>
    <mergeCell ref="Q4:S4"/>
    <mergeCell ref="U4:W4"/>
    <mergeCell ref="Y4:AA4"/>
    <mergeCell ref="AC4:AE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Kazakhstan population</vt:lpstr>
      <vt:lpstr>Brazil population</vt:lpstr>
      <vt:lpstr>Thai population</vt:lpstr>
      <vt:lpstr>India population</vt:lpstr>
      <vt:lpstr>Kazakhstan population.2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</dc:title>
  <dc:creator/>
  <cp:lastModifiedBy/>
  <dcterms:created xsi:type="dcterms:W3CDTF">2006-09-16T00:00:00Z</dcterms:created>
  <dcterms:modified xsi:type="dcterms:W3CDTF">2015-06-01T02:20:01Z</dcterms:modified>
</cp:coreProperties>
</file>